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255" windowWidth="20400" windowHeight="7200"/>
  </bookViews>
  <sheets>
    <sheet name="נספח הצעת מחיר לפרסום" sheetId="5" r:id="rId1"/>
  </sheets>
  <definedNames>
    <definedName name="_ftn1" localSheetId="0">'נספח הצעת מחיר לפרסום'!#REF!</definedName>
    <definedName name="_ftnref1" localSheetId="0">'נספח הצעת מחיר לפרסום'!#REF!</definedName>
    <definedName name="_xlnm.Print_Area" localSheetId="0">'נספח הצעת מחיר לפרסום'!$A$1:$K$70</definedName>
  </definedNames>
  <calcPr calcId="152511"/>
</workbook>
</file>

<file path=xl/calcChain.xml><?xml version="1.0" encoding="utf-8"?>
<calcChain xmlns="http://schemas.openxmlformats.org/spreadsheetml/2006/main">
  <c r="F33" i="5" l="1"/>
  <c r="G35" i="5" s="1"/>
  <c r="G40" i="5" s="1"/>
  <c r="G55" i="5" s="1"/>
  <c r="F40" i="5"/>
  <c r="F55" i="5" s="1"/>
  <c r="E40" i="5"/>
  <c r="E55" i="5" s="1"/>
  <c r="E15" i="5" l="1"/>
  <c r="E20" i="5" l="1"/>
  <c r="E17" i="5"/>
  <c r="E19" i="5" l="1"/>
  <c r="E21" i="5" s="1"/>
  <c r="E23" i="5" l="1"/>
  <c r="E22" i="5"/>
  <c r="E24" i="5" l="1"/>
  <c r="H39" i="5" l="1"/>
  <c r="H37" i="5"/>
  <c r="H38" i="5"/>
  <c r="E57" i="5"/>
  <c r="E58" i="5" s="1"/>
  <c r="E59" i="5" s="1"/>
  <c r="H35" i="5"/>
  <c r="F57" i="5"/>
  <c r="F58" i="5" s="1"/>
  <c r="F59" i="5" s="1"/>
  <c r="G57" i="5"/>
  <c r="G58" i="5" s="1"/>
  <c r="G59" i="5" s="1"/>
  <c r="H40" i="5" l="1"/>
  <c r="H41" i="5" s="1"/>
</calcChain>
</file>

<file path=xl/comments1.xml><?xml version="1.0" encoding="utf-8"?>
<comments xmlns="http://schemas.openxmlformats.org/spreadsheetml/2006/main">
  <authors>
    <author>Yuval Kerrem</author>
  </authors>
  <commentList>
    <comment ref="E35" authorId="0">
      <text>
        <r>
          <rPr>
            <b/>
            <sz val="9"/>
            <color indexed="81"/>
            <rFont val="Tahoma"/>
            <family val="2"/>
          </rPr>
          <t xml:space="preserve">שים לב! </t>
        </r>
        <r>
          <rPr>
            <sz val="9"/>
            <color indexed="81"/>
            <rFont val="Tahoma"/>
            <family val="2"/>
          </rPr>
          <t>בתא זה יש להזין את עלות מרכיב התקורה כאחוז מעלות עובד לשעה כמוגדר לעיל.
לחץ Esc להסיר הודעה זו.</t>
        </r>
      </text>
    </comment>
    <comment ref="F36" authorId="0">
      <text>
        <r>
          <rPr>
            <b/>
            <sz val="9"/>
            <color indexed="81"/>
            <rFont val="Tahoma"/>
            <family val="2"/>
          </rPr>
          <t xml:space="preserve">שים לב! </t>
        </r>
        <r>
          <rPr>
            <sz val="9"/>
            <color indexed="81"/>
            <rFont val="Tahoma"/>
            <family val="2"/>
          </rPr>
          <t>בתא זה יש להזין את עלות מרכיב התקורה כאחוז מעלות עובד לשעה כמוגדר לעיל.
לחץ Esc להסיר הודעה זו.</t>
        </r>
      </text>
    </comment>
    <comment ref="G37" authorId="0">
      <text>
        <r>
          <rPr>
            <b/>
            <sz val="9"/>
            <color indexed="81"/>
            <rFont val="Tahoma"/>
            <family val="2"/>
          </rPr>
          <t xml:space="preserve">שים לב! </t>
        </r>
        <r>
          <rPr>
            <sz val="9"/>
            <color indexed="81"/>
            <rFont val="Tahoma"/>
            <family val="2"/>
          </rPr>
          <t>בתא זה יש להזין את עלות מרכיב התקורה כאחוז מעלות עובד לשעה כמוגדר לעיל.
לחץ Esc להסיר הודעה זו.</t>
        </r>
      </text>
    </comment>
    <comment ref="G38" authorId="0">
      <text>
        <r>
          <rPr>
            <b/>
            <sz val="9"/>
            <color indexed="81"/>
            <rFont val="Tahoma"/>
            <family val="2"/>
          </rPr>
          <t xml:space="preserve">שים לב! </t>
        </r>
        <r>
          <rPr>
            <sz val="9"/>
            <color indexed="81"/>
            <rFont val="Tahoma"/>
            <family val="2"/>
          </rPr>
          <t>בתא זה יש להזין את עלות מרכיב התקורה כאחוז מעלות עובד לשעה כמוגדר לעיל.
לחץ Esc להסיר הודעה זו.</t>
        </r>
      </text>
    </comment>
    <comment ref="G39" authorId="0">
      <text>
        <r>
          <rPr>
            <b/>
            <sz val="9"/>
            <color indexed="81"/>
            <rFont val="Tahoma"/>
            <family val="2"/>
          </rPr>
          <t xml:space="preserve">שים לב! </t>
        </r>
        <r>
          <rPr>
            <sz val="9"/>
            <color indexed="81"/>
            <rFont val="Tahoma"/>
            <family val="2"/>
          </rPr>
          <t>בתא זה יש להזין את עלות מרכיב התקורה כאחוז מעלות עובד לשעה כמוגדר לעיל.
לחץ Esc להסיר הודעה זו.</t>
        </r>
      </text>
    </comment>
  </commentList>
</comments>
</file>

<file path=xl/sharedStrings.xml><?xml version="1.0" encoding="utf-8"?>
<sst xmlns="http://schemas.openxmlformats.org/spreadsheetml/2006/main" count="85" uniqueCount="78">
  <si>
    <t>הערות</t>
  </si>
  <si>
    <t>מע"מ</t>
  </si>
  <si>
    <t>מרכיב שכר</t>
  </si>
  <si>
    <t xml:space="preserve">שכר יסוד </t>
  </si>
  <si>
    <t>שכר יסוד</t>
  </si>
  <si>
    <r>
      <t>חופשה</t>
    </r>
    <r>
      <rPr>
        <sz val="12"/>
        <color theme="1"/>
        <rFont val="David"/>
        <family val="2"/>
        <charset val="177"/>
      </rPr>
      <t> </t>
    </r>
  </si>
  <si>
    <r>
      <t>חגים</t>
    </r>
    <r>
      <rPr>
        <sz val="12"/>
        <color theme="1"/>
        <rFont val="David"/>
        <family val="2"/>
        <charset val="177"/>
      </rPr>
      <t> </t>
    </r>
  </si>
  <si>
    <r>
      <t>הפרשה לפנסיה</t>
    </r>
    <r>
      <rPr>
        <sz val="12"/>
        <color theme="1"/>
        <rFont val="David"/>
        <family val="2"/>
        <charset val="177"/>
      </rPr>
      <t> </t>
    </r>
  </si>
  <si>
    <r>
      <t>פיצויים</t>
    </r>
    <r>
      <rPr>
        <sz val="12"/>
        <color theme="1"/>
        <rFont val="David"/>
        <family val="2"/>
        <charset val="177"/>
      </rPr>
      <t> </t>
    </r>
  </si>
  <si>
    <t>הבראה</t>
  </si>
  <si>
    <t>סה"כ עלות עובד לשעה</t>
  </si>
  <si>
    <t>מרכיבי התקורה</t>
  </si>
  <si>
    <t>מרכיב תקורה</t>
  </si>
  <si>
    <t>הצעת המחיר</t>
  </si>
  <si>
    <t>1.הוראות כלליות להצעת המחיר</t>
  </si>
  <si>
    <t>3. תמחיר עלויות מעביד ומרכיבי השכר</t>
  </si>
  <si>
    <t xml:space="preserve">שכר היסוד כפי שנקבע בהתאם להוראת תכ"ם 7.11.3.2, "עלות שכר למעביד לכל שעת עבודה בתחום הניקיון". </t>
  </si>
  <si>
    <t xml:space="preserve">העובדים זכאים ל- 9 ימי חג בשנה. הזכאות לימי חג הינה במקרים בהם העובדים עבדו לפני ואחרי החג. </t>
  </si>
  <si>
    <t>10 ימי חופשה בתשלום או 12 ימי חופשה בתשלום בשנתיים הראשונות, לפי אורך שבוע העבודה של העובד. ראה פירוט זכאות לשנות ותק בסעיף ‏3.6 להוראת תכ"ם 7.11.3.2.</t>
  </si>
  <si>
    <t xml:space="preserve">ותק </t>
  </si>
  <si>
    <t>----</t>
  </si>
  <si>
    <t>ערך יום הבראה לשנת 2012 עומד על 420 ₪ ליום. הזכאות לדמי הבראה הינה מיום העבודה הראשון ותשולם לעובד כרכיב נפרד לצד שכר השעה. עובד יהיה זכאי לתשלום הבראה גם בניצול ימי חופשה או מחלה. רכיב השעה של דמי ההבראה לא ישולם עבור שעות נוספות. ראה פירוט הזכאות לימי הבראה בסעיף ‏3.7 להוראת תכ"ם 7.11.3.2.</t>
  </si>
  <si>
    <t>הפרשה לקופת גמל, המשולמת לקצבה לפנסיה, כהגדרתה בחוק הפיקוח על שירותים פיננסיים (קופות גמל), התשס"ה-2005. תעשה על שם העובד, החל מהיום הראשון להעסקתו לצורך ביצוע ההתקשרות וזאת למרות האמור בסעיף ה' לצו ההרחבה ובהתאם לכללים הנהוגים לגבי עובדי מדינה, בכלל הדירוגים המיוצגים על ידי ההסתדרות הכללית.
ההפרשה תתבצע על שכר בסיס בתוספת וותק, דמי הבראה, ימי חג, דמי חופשה, ימי מחלה, תשלום עבור ימי מילואים ודמי לידה. 
במקרה שהעובד עבד שעות נוספות או שעבד בשבת יש להפריש גם תמורת עבודה זו.</t>
  </si>
  <si>
    <t xml:space="preserve">הפרשה לקופת גמל לפיצויים, כהגדרתה בחוק הפיקוח על שירותים פיננסיים (קופות גמל), התשס"ה-2005 תעשה על שם העובד לצורך הסכם זה החל מהיום הראשון להעסקתו, לצורך ביצוע ההתקשרות וזאת למרות האמור בסעיף ה' לצו ההרחבה.
ההפרשה תתבצע על שכר בסיס בתוספת וותק, דמי הבראה, ימי חג,  דמי חופשה, ימי מחלה, תשלום עבור ימי מילואים ודמי לידה. 
במקרה שהעובד עבד שעות נוספות או שעבד בשבת יש להפריש תמורת עבודה זו 6%. </t>
  </si>
  <si>
    <t>ביטוח לאומי</t>
  </si>
  <si>
    <t>עד לשכר של 60% מהשכר הממוצע משולם 3.45% ביטוח לאומי; מעבר לשכר זה משולם 5.9%. בטבלה זו השימוש הוא בתעריף הנמוך בשל העובדה שמרבית העובדים אינם מגיעים לתעריף הגבוה. ביטוח לאומי משולם על מרכיבים נוספים מעבר לשכר היסוד כגון: חופשה, ותק, חגים, נסיעות, והבראה.</t>
  </si>
  <si>
    <t xml:space="preserve"> שכר עובדים</t>
  </si>
  <si>
    <t>4. הוראות למילוי מרכיבי התקורה</t>
  </si>
  <si>
    <t>יש להזין את העלויות המוערכות, ככל שישנן למרכיב זה.</t>
  </si>
  <si>
    <t>5.הצהרת מציע לענייין הצעת המחיר</t>
  </si>
  <si>
    <t>5.1.    לאחר שקראתי את מסמכי המכרז, קיבלתי הסברים, ושאלותיי נענו על ידי המזמין, אני מגיש בזאת את הצעתי לאספקת השירותים כמפורט במסמך זה.</t>
  </si>
  <si>
    <t>5.2.    ידוע לי, כי החלטות ועדת המכרזים תתבססנה על האמור בהצעת המחיר ויתר המסמכים (כולל המלצות) שצורפו להצעה זו, ועל אמות המידה כפי שפורטו במסמכי המכרז.</t>
  </si>
  <si>
    <t>5.3.    ידוע לי כי למזמין שמורה הזכות שלא לקבל אף הצעה שהוגשה במכרז זה.</t>
  </si>
  <si>
    <t>5.5.    אני מתחייב בזאת כי השכר שישולם על ידי לא יפחת משכר המינימום העדכני הקבוע בתוספת הזכויות הסוציאליות המוקנות לעובד לפי חוק שכר מינימום התשמ"ז-1987 ותקנותיו וכן הבראה, גמל ופיצויים/פנסיה בהתאם להסכם ההתקשרות שבנדון.</t>
  </si>
  <si>
    <t>אישור עו"ד</t>
  </si>
  <si>
    <t>אני הח"מ____________, עו"ד, מספר רישיון __________ מאשר בזאת כי ביום _____________ הופיע בפני מר/גב'_____________ אשר זיהה עצמו באמצעות ת.ז. שמספרו _______________/ המוכר לי אישית, ולאחר שהזהרתיו לומר את האמת וכי יהיה צפוי לעונשים הקבועים בחוק אם לא יעשה כן, אישר בפני את נכונות הצהרתו וחתם עליה</t>
  </si>
  <si>
    <t>תאריך</t>
  </si>
  <si>
    <t>שם מלא</t>
  </si>
  <si>
    <t>חתימה וחותמת המציע</t>
  </si>
  <si>
    <t>שם מלא של עו"ד</t>
  </si>
  <si>
    <t>חתימה וחותמת עו"ד</t>
  </si>
  <si>
    <t>/</t>
  </si>
  <si>
    <t>5.4.    המזמין לא ישלם כל תוספת למחיר המוצג בהצעת המחיר למעט האמור בסעיף 1.2 לעיל</t>
  </si>
  <si>
    <t>ציוד וחומרי אחזקה</t>
  </si>
  <si>
    <t>לפי 264 ימי עבודה בשנה</t>
  </si>
  <si>
    <t xml:space="preserve">רווח </t>
  </si>
  <si>
    <t>יש להזין את הרווח השנתי המבוקש.</t>
  </si>
  <si>
    <t>5.7.  תוספת וותק, נסיעות, הפרשות גמל עבור החזר הוצאות, דמי מחלה, תוספת משפחה, תוספת עבור עבודות מיוחדות, פיצול שעות עבודה כחוק, חופשות מיוחדות- יינתנו כמתחייב בהוראת חשכ"ל 7.11.3.2 על פי תשלום בפועל, והדבר תקף גם לעובדי האחזקה ולאחראי פיקוח.</t>
  </si>
  <si>
    <t>סה"כ שכר יסוד</t>
  </si>
  <si>
    <t>2. תמחיר שכר עובדים</t>
  </si>
  <si>
    <t>עלות עובד ניקיון לפי הוראת חשכ"ל 7.11.3.2</t>
  </si>
  <si>
    <t>סה"כ תקורות</t>
  </si>
  <si>
    <t>ניהול, בקרה ופיקוח (לרבות עלות מנהל לוגיסטי)</t>
  </si>
  <si>
    <t>5.8 הצעת המחיר הינה כדקמן:</t>
  </si>
  <si>
    <r>
      <t xml:space="preserve">תוספת ותק משולמת החל מהשנה השנייה ואילך לעבודה, 0.35 ₪ לכל שעת עבודה. מהשנה השישית ואילך התעריף הינו 0.46 ₪.  </t>
    </r>
    <r>
      <rPr>
        <b/>
        <sz val="12"/>
        <color theme="1"/>
        <rFont val="David"/>
        <family val="2"/>
        <charset val="177"/>
      </rPr>
      <t>ל</t>
    </r>
    <r>
      <rPr>
        <b/>
        <u/>
        <sz val="12"/>
        <color theme="1"/>
        <rFont val="David"/>
        <family val="2"/>
        <charset val="177"/>
      </rPr>
      <t xml:space="preserve">צורך טבלה זו בלבד הונח </t>
    </r>
    <r>
      <rPr>
        <b/>
        <sz val="12"/>
        <color theme="1"/>
        <rFont val="David"/>
        <family val="2"/>
        <charset val="177"/>
      </rPr>
      <t>כ</t>
    </r>
    <r>
      <rPr>
        <sz val="12"/>
        <color theme="1"/>
        <rFont val="David"/>
        <family val="2"/>
        <charset val="177"/>
      </rPr>
      <t>י עובדי הספק אינם זכאים לתוספת ותק בשנה הראשונה להתקשרות</t>
    </r>
  </si>
  <si>
    <t xml:space="preserve">עלויות מעביד </t>
  </si>
  <si>
    <t>בגין שעת ניקיון (%)</t>
  </si>
  <si>
    <t>הצעת המחיר המשוקללת</t>
  </si>
  <si>
    <t>ציוד, חומרים ניקיון</t>
  </si>
  <si>
    <t>יש להזין את העלויות המוערכות השנתיות לרבות עלויות ביגוד, אמצעי זיהוי וכיו"ב.</t>
  </si>
  <si>
    <t>הנהלה וכלליות</t>
  </si>
  <si>
    <r>
      <t xml:space="preserve">יש להזין את העלויות המוערכות השנתיות </t>
    </r>
    <r>
      <rPr>
        <b/>
        <sz val="12"/>
        <color theme="1"/>
        <rFont val="David"/>
        <family val="2"/>
        <charset val="177"/>
      </rPr>
      <t>לרבות עלויות שכר נוספות</t>
    </r>
    <r>
      <rPr>
        <sz val="12"/>
        <color theme="1"/>
        <rFont val="David"/>
        <family val="2"/>
        <charset val="177"/>
      </rPr>
      <t>, ביגוד, אמצעי זיהוי וכיו"ב.</t>
    </r>
  </si>
  <si>
    <t>בגין שעת אחזקה (%)</t>
  </si>
  <si>
    <r>
      <t xml:space="preserve">יש להזין את העלויות המוערכות, ככל שישנן למרכיב זה. תשומת לב המציע כי </t>
    </r>
    <r>
      <rPr>
        <b/>
        <u/>
        <sz val="12"/>
        <color theme="1"/>
        <rFont val="David"/>
        <family val="2"/>
        <charset val="177"/>
      </rPr>
      <t>שכר היסוד</t>
    </r>
    <r>
      <rPr>
        <sz val="12"/>
        <color theme="1"/>
        <rFont val="David"/>
        <family val="2"/>
        <charset val="177"/>
      </rPr>
      <t xml:space="preserve"> של האחראי על עובדי הניקיון והתחזוקה שהוגדר על ידי החשכ"ל לא ירד מ 25.58 ₪ לשעת עבודה. המזמין רשאי לפסול הצעה המציגה עלויות שאינן ראיליות בהתאם לתנאי חוקי העסקה.</t>
    </r>
  </si>
  <si>
    <t>שעות עבודה שנתיות מוערכות</t>
  </si>
  <si>
    <t>משקל ציוד וחומרים בהצעת המחיר</t>
  </si>
  <si>
    <t>מחיר שנתי משוקלל</t>
  </si>
  <si>
    <t>שעת ניקיון</t>
  </si>
  <si>
    <t>שעת תחזוקה</t>
  </si>
  <si>
    <t>הצעה משוקללת</t>
  </si>
  <si>
    <t>אחוז התקורות המבוקש</t>
  </si>
  <si>
    <t>מחיר לשעה</t>
  </si>
  <si>
    <t>מחיר לשעה כולל מע"מ</t>
  </si>
  <si>
    <r>
      <t xml:space="preserve">1.1. </t>
    </r>
    <r>
      <rPr>
        <b/>
        <sz val="12"/>
        <color theme="1"/>
        <rFont val="David"/>
        <family val="2"/>
        <charset val="177"/>
      </rPr>
      <t>הצעת המחיר כוללת את כל העלויות</t>
    </r>
    <r>
      <rPr>
        <sz val="12"/>
        <color theme="1"/>
        <rFont val="David"/>
        <family val="2"/>
        <charset val="177"/>
      </rPr>
      <t xml:space="preserve"> הכרוכות במתן כלל השירותים המפורטים בפרק א' וב' להזמנה לרבות  שכ"ד, נסיעות וביטול זמן, רכישת ציוד וחומרים, הוצאות משרדיות, ביטוחים, עלויות תפעול, ניהול ורווח הספק וכן מע"מ או כל מס או היטל אחר ע"פ כל דין </t>
    </r>
    <r>
      <rPr>
        <b/>
        <sz val="12"/>
        <color theme="1"/>
        <rFont val="David"/>
        <family val="2"/>
        <charset val="177"/>
      </rPr>
      <t>למעט עלויות שכר המעביד הישירות לעובדי הניקיון הנדרשים במסמכי המכרז</t>
    </r>
    <r>
      <rPr>
        <sz val="12"/>
        <color theme="1"/>
        <rFont val="David"/>
        <family val="2"/>
        <charset val="177"/>
      </rPr>
      <t xml:space="preserve"> אשר ישולמו לזוכה במלואן כנגד ביצוע בפועל  ("back to back").
1.2. </t>
    </r>
    <r>
      <rPr>
        <b/>
        <sz val="12"/>
        <color theme="1"/>
        <rFont val="David"/>
        <family val="2"/>
        <charset val="177"/>
      </rPr>
      <t>המשרד לא ישלם כל תוספת למחירים המוצגים בהצעת המחיר למעט בגין עלות עבודה כמפורט לעיל, קריאות תחזוקה מחוץ לשעות העבודה הרגילות ולמעט החזרים בגין עבודת מומחים וחומרים שאינם כלולים</t>
    </r>
    <r>
      <rPr>
        <sz val="12"/>
        <color theme="1"/>
        <rFont val="David"/>
        <family val="2"/>
        <charset val="177"/>
      </rPr>
      <t xml:space="preserve"> (כמפורט בסעיף 7.7.1.1 לפרק ב' להזמנה).
1.3. התשלום בפועל לזוכה יהיה על בסיס המחיר שציין המציע בהצעת המחיר ובהתאם לשעות ביצוע בפועל.
1.4. לאחר התמחור בקובץ האקסל המצורף לנספח זה, </t>
    </r>
    <r>
      <rPr>
        <b/>
        <sz val="14"/>
        <color theme="1"/>
        <rFont val="David"/>
        <family val="2"/>
        <charset val="177"/>
      </rPr>
      <t>על המציע להדפיס ולחתום על כל אחד מעמודי המסמך. הגיליון המודפס החתום יצורף להצעה במעטפה חתומה נפרדת כנדרש בסעיף 11 למכרז</t>
    </r>
    <r>
      <rPr>
        <b/>
        <sz val="12"/>
        <color theme="1"/>
        <rFont val="David"/>
        <family val="2"/>
        <charset val="177"/>
      </rPr>
      <t>. ב</t>
    </r>
    <r>
      <rPr>
        <sz val="12"/>
        <color theme="1"/>
        <rFont val="David"/>
        <family val="2"/>
        <charset val="177"/>
      </rPr>
      <t xml:space="preserve">מקרה של סתירה בין נתוני המחיר המודפסים לבין אלו שבאקסל, יקבעו המחירים המודפסים עליהם חתם המציע. ועדת המכרזים רשאית לפסול מציעים שלא מילאו את כל הסעיפים לתמחור או למלא בשמם 0 לסעיפים שנשארו ריקים.
1.5 למען הסר ספק, יובהר, כי המעביד חייב בכל מקרה לעמוד בהתחייבויותיו הנובעות מכל חוק, דין, הסכם או צו הרחבה גם אם אינן מופיעות בטבלאות שלהלן או מופיעות באופן חסר, וכי במקום בו המרכיב בטבלה מטיב עם העובד לעומת הוראות הדין יש לפעול בהתאם לטבלה.
</t>
    </r>
  </si>
  <si>
    <r>
      <t xml:space="preserve">2.1. מטרת הטבלה בסעיף 3 להלן </t>
    </r>
    <r>
      <rPr>
        <b/>
        <sz val="12"/>
        <color theme="1"/>
        <rFont val="David"/>
        <family val="2"/>
        <charset val="177"/>
      </rPr>
      <t>להציג למציע</t>
    </r>
    <r>
      <rPr>
        <sz val="12"/>
        <color theme="1"/>
        <rFont val="David"/>
        <family val="2"/>
        <charset val="177"/>
      </rPr>
      <t xml:space="preserve"> את מרכיבי השכר המינימאליים שעל הזוכה לשלם לעובדיו כמעבידם ובכדי לאפשר לועדת המכרזים לוודא כי המעביד מתחייב לשלם את כל מרכיבי השכר הנדרשים ללא מתן פרשנות וכי לא ייפגעו זכויות עובדים.
2.2.  למען הסר ספק, יובהר, כי המעביד חייב בכל מקרה לעמוד בהתחייבויותיו הנובעות מכל חוק, דין, הסכם או צו הרחבה גם אם אינן מופיעות בטבלאות שלהלן או מופיעות באופן חסר, וכי במקום בו המרכיב בטבלה מטיב עם העובד לעומת הוראות הדין יש לפעול בהתאם לטבלה. יובהר כי על מרכיבי תוספות השכר השעתי לכלול את כל עלויות המעביד הכרוכות בהן לרבות כל התוספות הסוציאליות שחייב בהן המציע ע"פ התחייבויותיו והצהרותיו, ע"פ ההסכמים הקיבוציים ככל שישנם כאלו וע"פ כל דין. 
2.3. </t>
    </r>
    <r>
      <rPr>
        <b/>
        <sz val="12"/>
        <color theme="1"/>
        <rFont val="David"/>
        <family val="2"/>
        <charset val="177"/>
      </rPr>
      <t>התחשיב מבוצע לפי 186 שעות עבודה חודשיות עבור משרה מלאה. כל מרכיבי עלות שכר העובד ישולמו לספק באופן ישיר כנגד ביצוע בפועל ועל פי הזכויות המגיעות לעובדיו בפועל.</t>
    </r>
    <r>
      <rPr>
        <sz val="12"/>
        <color theme="1"/>
        <rFont val="David"/>
        <family val="2"/>
        <charset val="177"/>
      </rPr>
      <t xml:space="preserve">
2.4</t>
    </r>
    <r>
      <rPr>
        <b/>
        <sz val="12"/>
        <color theme="1"/>
        <rFont val="David"/>
        <family val="2"/>
        <charset val="177"/>
      </rPr>
      <t xml:space="preserve"> עלויות השכר ועלויות המעביד יחושבו על בסיס הטבלה, באופן אחיד ולצורך בחינת הצעת המחיר בלבד.</t>
    </r>
    <r>
      <rPr>
        <sz val="12"/>
        <color theme="1"/>
        <rFont val="David"/>
        <family val="2"/>
        <charset val="177"/>
      </rPr>
      <t xml:space="preserve">
2.5 </t>
    </r>
    <r>
      <rPr>
        <b/>
        <sz val="12"/>
        <rFont val="David"/>
        <family val="2"/>
        <charset val="177"/>
      </rPr>
      <t>אין במפורט להלן בכדי לגרוע ממחויבות הספק לשלם לעובדיו, כנגד ביצוע בפועל, גם מרכיבי שכר נוספים כגון נסיעות, קרן השתלמות, מענק מצוינות, תוספות משפחה, חופשת נישואין וימי אבל וכיו"ב המפורטות בסעיף 3 להוראת חשכל 7.11.3.2 ה. אשר ישולמו, גם הם, לספק כנגד ביצוע בפועל.</t>
    </r>
  </si>
  <si>
    <r>
      <t xml:space="preserve">4.1. מטרת הטבלה להלן הינה להציג בפני ועדת המכרזים את כלל מרכיבי התקורה במטרה להבטיח לועדה כי ההצעה איננה הפסדית וכי זכויות העובדים אינן עשויות להפגע.
4.2. על המציע למלא בתאים הכתומים מטה  את </t>
    </r>
    <r>
      <rPr>
        <b/>
        <sz val="12"/>
        <color theme="1"/>
        <rFont val="David"/>
        <family val="2"/>
        <charset val="177"/>
      </rPr>
      <t xml:space="preserve">אחוזי התקורה השעתיים </t>
    </r>
    <r>
      <rPr>
        <sz val="12"/>
        <color theme="1"/>
        <rFont val="David"/>
        <family val="2"/>
        <charset val="177"/>
      </rPr>
      <t xml:space="preserve"> המבוקשים על ידו.
4.3 סה"כ אחוזי התקורה השעתית המשוקלתת  (תא G43) ישמש לקביעת הצעת המחיר הסופית של הספק.
</t>
    </r>
  </si>
  <si>
    <t>5.6.    אני מתחייב בזאת כי ידוע לי שנתוני שכר היסוד הנ"ל הינם עדכניים ל 1.7.2013 ואעדכן את התשלומים לעובדים בהתאם לשינויים שיכולו.</t>
  </si>
  <si>
    <t xml:space="preserve">נספח יא' - תמחיר והצעת מחיר במכרז 12/2013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</si>
</sst>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quot;₪&quot;\ * #,##0.00_ ;_ &quot;₪&quot;\ * \-#,##0.00_ ;_ &quot;₪&quot;\ * &quot;-&quot;??_ ;_ @_ "/>
    <numFmt numFmtId="43" formatCode="_ * #,##0.00_ ;_ * \-#,##0.00_ ;_ * &quot;-&quot;??_ ;_ @_ "/>
    <numFmt numFmtId="164" formatCode="_ * #,##0_ ;_ * \-#,##0_ ;_ * &quot;-&quot;??_ ;_ @_ "/>
    <numFmt numFmtId="165" formatCode="&quot;₪&quot;\ #,##0.00"/>
    <numFmt numFmtId="166" formatCode="0.0%"/>
    <numFmt numFmtId="167" formatCode="_ &quot;₪&quot;\ * #,##0_ ;_ &quot;₪&quot;\ * \-#,##0_ ;_ &quot;₪&quot;\ * &quot;-&quot;??_ ;_ @_ "/>
  </numFmts>
  <fonts count="23" x14ac:knownFonts="1">
    <font>
      <sz val="11"/>
      <color theme="1"/>
      <name val="Arial"/>
      <family val="2"/>
      <charset val="177"/>
      <scheme val="minor"/>
    </font>
    <font>
      <sz val="11"/>
      <color theme="1"/>
      <name val="Arial"/>
      <family val="2"/>
      <charset val="177"/>
      <scheme val="minor"/>
    </font>
    <font>
      <b/>
      <sz val="11"/>
      <color theme="1"/>
      <name val="Arial"/>
      <family val="2"/>
      <scheme val="minor"/>
    </font>
    <font>
      <b/>
      <sz val="12"/>
      <color theme="1"/>
      <name val="David"/>
      <family val="2"/>
      <charset val="177"/>
    </font>
    <font>
      <sz val="12"/>
      <color theme="1"/>
      <name val="David"/>
      <family val="2"/>
      <charset val="177"/>
    </font>
    <font>
      <sz val="12"/>
      <color rgb="FF000000"/>
      <name val="David"/>
      <family val="2"/>
      <charset val="177"/>
    </font>
    <font>
      <b/>
      <sz val="12"/>
      <color rgb="FF000000"/>
      <name val="David"/>
      <family val="2"/>
      <charset val="177"/>
    </font>
    <font>
      <b/>
      <sz val="16"/>
      <color theme="1"/>
      <name val="David"/>
      <family val="2"/>
      <charset val="177"/>
    </font>
    <font>
      <b/>
      <u/>
      <sz val="16"/>
      <color theme="1"/>
      <name val="David"/>
      <family val="2"/>
      <charset val="177"/>
    </font>
    <font>
      <sz val="11"/>
      <color theme="1"/>
      <name val="Arial"/>
      <family val="2"/>
      <scheme val="minor"/>
    </font>
    <font>
      <b/>
      <sz val="11"/>
      <color rgb="FF333333"/>
      <name val="David"/>
      <family val="2"/>
      <charset val="177"/>
    </font>
    <font>
      <b/>
      <u/>
      <sz val="12"/>
      <color theme="1"/>
      <name val="David"/>
      <family val="2"/>
      <charset val="177"/>
    </font>
    <font>
      <b/>
      <sz val="12"/>
      <name val="David"/>
      <family val="2"/>
      <charset val="177"/>
    </font>
    <font>
      <b/>
      <u/>
      <sz val="12"/>
      <color rgb="FF000000"/>
      <name val="David"/>
      <family val="2"/>
      <charset val="177"/>
    </font>
    <font>
      <b/>
      <u/>
      <sz val="11"/>
      <color theme="1"/>
      <name val="David"/>
      <family val="2"/>
      <charset val="177"/>
    </font>
    <font>
      <sz val="11"/>
      <color theme="1"/>
      <name val="David"/>
      <family val="2"/>
      <charset val="177"/>
    </font>
    <font>
      <b/>
      <sz val="16"/>
      <color rgb="FF000000"/>
      <name val="David"/>
      <family val="2"/>
      <charset val="177"/>
    </font>
    <font>
      <sz val="11"/>
      <color rgb="FF3F3F76"/>
      <name val="Arial"/>
      <family val="2"/>
      <charset val="177"/>
      <scheme val="minor"/>
    </font>
    <font>
      <sz val="9"/>
      <color indexed="81"/>
      <name val="Tahoma"/>
      <family val="2"/>
    </font>
    <font>
      <b/>
      <sz val="9"/>
      <color indexed="81"/>
      <name val="Tahoma"/>
      <family val="2"/>
    </font>
    <font>
      <b/>
      <sz val="16"/>
      <color rgb="FF3F3F76"/>
      <name val="David"/>
      <family val="2"/>
      <charset val="177"/>
    </font>
    <font>
      <b/>
      <sz val="14"/>
      <color theme="1"/>
      <name val="David"/>
      <family val="2"/>
      <charset val="177"/>
    </font>
    <font>
      <b/>
      <sz val="18"/>
      <color theme="1"/>
      <name val="David"/>
      <family val="2"/>
      <charset val="177"/>
    </font>
  </fonts>
  <fills count="7">
    <fill>
      <patternFill patternType="none"/>
    </fill>
    <fill>
      <patternFill patternType="gray125"/>
    </fill>
    <fill>
      <patternFill patternType="solid">
        <fgColor theme="8"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FFCC99"/>
      </patternFill>
    </fill>
    <fill>
      <patternFill patternType="solid">
        <fgColor theme="2" tint="-9.9978637043366805E-2"/>
        <bgColor indexed="64"/>
      </patternFill>
    </fill>
  </fills>
  <borders count="41">
    <border>
      <left/>
      <right/>
      <top/>
      <bottom/>
      <diagonal/>
    </border>
    <border>
      <left/>
      <right/>
      <top style="double">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hair">
        <color indexed="64"/>
      </top>
      <bottom style="hair">
        <color indexed="64"/>
      </bottom>
      <diagonal/>
    </border>
    <border>
      <left/>
      <right style="medium">
        <color indexed="64"/>
      </right>
      <top/>
      <bottom style="hair">
        <color indexed="64"/>
      </bottom>
      <diagonal/>
    </border>
    <border>
      <left/>
      <right/>
      <top/>
      <bottom style="hair">
        <color indexed="64"/>
      </bottom>
      <diagonal/>
    </border>
    <border>
      <left/>
      <right style="medium">
        <color indexed="64"/>
      </right>
      <top style="hair">
        <color indexed="64"/>
      </top>
      <bottom style="hair">
        <color indexed="64"/>
      </bottom>
      <diagonal/>
    </border>
    <border>
      <left style="thin">
        <color rgb="FF7F7F7F"/>
      </left>
      <right style="thin">
        <color rgb="FF7F7F7F"/>
      </right>
      <top style="thin">
        <color rgb="FF7F7F7F"/>
      </top>
      <bottom style="thin">
        <color rgb="FF7F7F7F"/>
      </bottom>
      <diagonal/>
    </border>
    <border diagonalUp="1" diagonalDown="1">
      <left style="medium">
        <color indexed="64"/>
      </left>
      <right style="medium">
        <color indexed="64"/>
      </right>
      <top style="hair">
        <color indexed="64"/>
      </top>
      <bottom style="hair">
        <color indexed="64"/>
      </bottom>
      <diagonal style="mediumDashed">
        <color indexed="64"/>
      </diagonal>
    </border>
    <border>
      <left style="medium">
        <color indexed="64"/>
      </left>
      <right style="medium">
        <color indexed="64"/>
      </right>
      <top/>
      <bottom style="hair">
        <color indexed="64"/>
      </bottom>
      <diagonal/>
    </border>
    <border diagonalUp="1" diagonalDown="1">
      <left style="medium">
        <color indexed="64"/>
      </left>
      <right style="medium">
        <color indexed="64"/>
      </right>
      <top style="medium">
        <color indexed="64"/>
      </top>
      <bottom style="hair">
        <color indexed="64"/>
      </bottom>
      <diagonal style="mediumDashed">
        <color indexed="64"/>
      </diagonal>
    </border>
    <border>
      <left style="medium">
        <color indexed="64"/>
      </left>
      <right style="medium">
        <color indexed="64"/>
      </right>
      <top style="medium">
        <color indexed="64"/>
      </top>
      <bottom/>
      <diagonal/>
    </border>
    <border>
      <left style="medium">
        <color indexed="64"/>
      </left>
      <right style="medium">
        <color indexed="64"/>
      </right>
      <top style="thin">
        <color rgb="FF7F7F7F"/>
      </top>
      <bottom style="thin">
        <color rgb="FF7F7F7F"/>
      </bottom>
      <diagonal/>
    </border>
    <border diagonalUp="1" diagonalDown="1">
      <left style="medium">
        <color indexed="64"/>
      </left>
      <right/>
      <top/>
      <bottom style="hair">
        <color indexed="64"/>
      </bottom>
      <diagonal style="mediumDashed">
        <color indexed="64"/>
      </diagonal>
    </border>
    <border diagonalUp="1" diagonalDown="1">
      <left/>
      <right style="medium">
        <color indexed="64"/>
      </right>
      <top/>
      <bottom style="hair">
        <color indexed="64"/>
      </bottom>
      <diagonal style="mediumDashed">
        <color indexed="64"/>
      </diagonal>
    </border>
    <border>
      <left/>
      <right/>
      <top/>
      <bottom style="double">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7" fillId="5" borderId="30" applyNumberFormat="0" applyAlignment="0" applyProtection="0"/>
  </cellStyleXfs>
  <cellXfs count="149">
    <xf numFmtId="0" fontId="0" fillId="0" borderId="0" xfId="0"/>
    <xf numFmtId="0" fontId="4" fillId="0" borderId="0" xfId="0" applyFont="1" applyFill="1" applyBorder="1" applyAlignment="1" applyProtection="1">
      <alignment vertical="center"/>
    </xf>
    <xf numFmtId="0" fontId="8" fillId="0" borderId="0" xfId="0" applyFont="1" applyFill="1" applyBorder="1" applyAlignment="1" applyProtection="1">
      <alignment vertical="center"/>
    </xf>
    <xf numFmtId="0" fontId="10" fillId="0" borderId="0" xfId="0" applyFont="1" applyAlignment="1" applyProtection="1">
      <alignment horizontal="center" vertical="center"/>
    </xf>
    <xf numFmtId="0" fontId="3" fillId="0" borderId="0" xfId="0" applyFont="1" applyFill="1" applyBorder="1" applyAlignment="1" applyProtection="1">
      <alignment horizontal="right" vertical="center" readingOrder="2"/>
    </xf>
    <xf numFmtId="0" fontId="3" fillId="0" borderId="0" xfId="0" applyFont="1" applyFill="1" applyBorder="1" applyAlignment="1" applyProtection="1">
      <alignment vertical="center"/>
    </xf>
    <xf numFmtId="0" fontId="9" fillId="0" borderId="0" xfId="0" applyFont="1" applyAlignment="1" applyProtection="1">
      <alignment horizontal="center" vertical="center"/>
    </xf>
    <xf numFmtId="0" fontId="4" fillId="0" borderId="0" xfId="0" applyFont="1" applyFill="1" applyBorder="1" applyAlignment="1" applyProtection="1">
      <alignment horizontal="right" vertical="center" wrapText="1" readingOrder="2"/>
    </xf>
    <xf numFmtId="0" fontId="4"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right" vertical="top" wrapText="1"/>
    </xf>
    <xf numFmtId="0" fontId="3" fillId="0" borderId="10" xfId="0" applyFont="1" applyFill="1" applyBorder="1" applyAlignment="1" applyProtection="1">
      <alignment horizontal="center" vertical="center" wrapText="1"/>
    </xf>
    <xf numFmtId="165" fontId="4" fillId="0" borderId="0" xfId="0" applyNumberFormat="1" applyFont="1" applyFill="1" applyBorder="1" applyAlignment="1" applyProtection="1">
      <alignment horizontal="center" vertical="center" wrapText="1"/>
    </xf>
    <xf numFmtId="165" fontId="5" fillId="0" borderId="0" xfId="0" applyNumberFormat="1" applyFont="1" applyFill="1" applyBorder="1" applyAlignment="1" applyProtection="1">
      <alignment horizontal="center" vertical="center" wrapText="1"/>
    </xf>
    <xf numFmtId="0" fontId="0" fillId="0" borderId="0" xfId="0" applyProtection="1"/>
    <xf numFmtId="0" fontId="0" fillId="0" borderId="0" xfId="0" applyAlignment="1" applyProtection="1"/>
    <xf numFmtId="0" fontId="5" fillId="0" borderId="19" xfId="0" applyFont="1" applyFill="1" applyBorder="1" applyAlignment="1" applyProtection="1">
      <alignment horizontal="center" vertical="center" wrapText="1" readingOrder="2"/>
    </xf>
    <xf numFmtId="10" fontId="5" fillId="0" borderId="19" xfId="0" applyNumberFormat="1" applyFont="1" applyFill="1" applyBorder="1" applyAlignment="1" applyProtection="1">
      <alignment horizontal="center" vertical="center" wrapText="1" readingOrder="2"/>
    </xf>
    <xf numFmtId="165" fontId="5" fillId="0" borderId="19" xfId="0" applyNumberFormat="1" applyFont="1" applyFill="1" applyBorder="1" applyAlignment="1" applyProtection="1">
      <alignment horizontal="center" vertical="center" wrapText="1"/>
    </xf>
    <xf numFmtId="0" fontId="5" fillId="0" borderId="20" xfId="0" applyFont="1" applyFill="1" applyBorder="1" applyAlignment="1" applyProtection="1">
      <alignment horizontal="center" vertical="center" wrapText="1" readingOrder="2"/>
    </xf>
    <xf numFmtId="0" fontId="4" fillId="0" borderId="20" xfId="0" quotePrefix="1" applyFont="1" applyFill="1" applyBorder="1" applyAlignment="1" applyProtection="1">
      <alignment horizontal="center" vertical="center" wrapText="1" readingOrder="2"/>
    </xf>
    <xf numFmtId="165" fontId="5" fillId="0" borderId="20" xfId="0" applyNumberFormat="1" applyFont="1" applyFill="1" applyBorder="1" applyAlignment="1" applyProtection="1">
      <alignment horizontal="center" vertical="center" wrapText="1"/>
    </xf>
    <xf numFmtId="9" fontId="4" fillId="0" borderId="20" xfId="3" quotePrefix="1" applyFont="1" applyFill="1" applyBorder="1" applyAlignment="1" applyProtection="1">
      <alignment horizontal="center" vertical="center" wrapText="1" readingOrder="2"/>
    </xf>
    <xf numFmtId="0" fontId="5" fillId="0" borderId="11" xfId="0" applyFont="1" applyFill="1" applyBorder="1" applyAlignment="1" applyProtection="1">
      <alignment horizontal="center" vertical="center" wrapText="1" readingOrder="2"/>
    </xf>
    <xf numFmtId="165" fontId="5" fillId="0" borderId="11" xfId="0" applyNumberFormat="1" applyFont="1" applyFill="1" applyBorder="1" applyAlignment="1" applyProtection="1">
      <alignment horizontal="center" vertical="center" wrapText="1"/>
    </xf>
    <xf numFmtId="165" fontId="6" fillId="3" borderId="1" xfId="0" applyNumberFormat="1" applyFont="1" applyFill="1" applyBorder="1" applyAlignment="1" applyProtection="1">
      <alignment horizontal="center" vertical="center" wrapText="1"/>
    </xf>
    <xf numFmtId="0" fontId="3" fillId="3" borderId="23" xfId="0" applyFont="1" applyFill="1" applyBorder="1" applyAlignment="1" applyProtection="1">
      <alignment vertical="center" wrapText="1"/>
    </xf>
    <xf numFmtId="0" fontId="0" fillId="0" borderId="7" xfId="0" applyBorder="1" applyProtection="1"/>
    <xf numFmtId="0" fontId="0" fillId="0" borderId="8" xfId="0" applyBorder="1" applyProtection="1"/>
    <xf numFmtId="0" fontId="0" fillId="0" borderId="9" xfId="0" applyBorder="1" applyProtection="1"/>
    <xf numFmtId="0" fontId="4" fillId="0" borderId="5" xfId="0" applyFont="1" applyFill="1" applyBorder="1" applyAlignment="1" applyProtection="1">
      <alignment vertical="center"/>
    </xf>
    <xf numFmtId="0" fontId="4" fillId="0" borderId="8" xfId="0" applyFont="1" applyFill="1" applyBorder="1" applyAlignment="1" applyProtection="1">
      <alignment vertical="center"/>
    </xf>
    <xf numFmtId="0" fontId="3"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4" fillId="0" borderId="6" xfId="0" applyFont="1" applyFill="1" applyBorder="1" applyAlignment="1" applyProtection="1">
      <alignment vertical="center"/>
    </xf>
    <xf numFmtId="0" fontId="0" fillId="0" borderId="0" xfId="0" applyBorder="1" applyProtection="1"/>
    <xf numFmtId="9" fontId="5" fillId="4" borderId="0" xfId="3" applyFont="1" applyFill="1" applyBorder="1" applyAlignment="1" applyProtection="1">
      <alignment horizontal="center" vertical="center" wrapText="1"/>
    </xf>
    <xf numFmtId="0" fontId="13" fillId="2" borderId="0" xfId="0" applyFont="1" applyFill="1" applyBorder="1" applyAlignment="1" applyProtection="1">
      <alignment horizontal="right" vertical="center"/>
    </xf>
    <xf numFmtId="44" fontId="5" fillId="2" borderId="0" xfId="2" applyFont="1" applyFill="1" applyBorder="1" applyAlignment="1" applyProtection="1">
      <alignment vertical="center" wrapText="1"/>
    </xf>
    <xf numFmtId="9" fontId="11" fillId="2" borderId="0" xfId="3" applyFont="1" applyFill="1" applyBorder="1" applyAlignment="1" applyProtection="1">
      <alignment vertical="center"/>
    </xf>
    <xf numFmtId="0" fontId="2" fillId="0" borderId="11" xfId="0" applyFont="1" applyBorder="1" applyAlignment="1" applyProtection="1">
      <alignment horizontal="center" vertical="top"/>
    </xf>
    <xf numFmtId="0" fontId="4" fillId="0" borderId="2" xfId="0" applyFont="1" applyFill="1" applyBorder="1" applyAlignment="1" applyProtection="1">
      <alignment horizontal="right" vertical="center" readingOrder="2"/>
    </xf>
    <xf numFmtId="0" fontId="4" fillId="0" borderId="3" xfId="0" applyFont="1" applyFill="1" applyBorder="1" applyAlignment="1" applyProtection="1">
      <alignment vertical="center"/>
    </xf>
    <xf numFmtId="0" fontId="4" fillId="0" borderId="4" xfId="0" applyFont="1" applyFill="1" applyBorder="1" applyAlignment="1" applyProtection="1">
      <alignment vertical="center"/>
    </xf>
    <xf numFmtId="0" fontId="4" fillId="0" borderId="5" xfId="0" applyFont="1" applyFill="1" applyBorder="1" applyAlignment="1" applyProtection="1">
      <alignment horizontal="right" vertical="center" readingOrder="2"/>
    </xf>
    <xf numFmtId="0" fontId="11" fillId="0" borderId="5" xfId="0" applyFont="1" applyFill="1" applyBorder="1" applyAlignment="1" applyProtection="1">
      <alignment horizontal="right" vertical="center" readingOrder="2"/>
    </xf>
    <xf numFmtId="0" fontId="0" fillId="0" borderId="5" xfId="0" applyBorder="1" applyProtection="1"/>
    <xf numFmtId="0" fontId="0" fillId="0" borderId="6" xfId="0" applyBorder="1" applyProtection="1"/>
    <xf numFmtId="0" fontId="7" fillId="2" borderId="0" xfId="0" applyFont="1" applyFill="1" applyBorder="1" applyAlignment="1" applyProtection="1">
      <alignment vertical="center"/>
    </xf>
    <xf numFmtId="9" fontId="0" fillId="0" borderId="0" xfId="3" applyFont="1" applyBorder="1" applyProtection="1"/>
    <xf numFmtId="0" fontId="4" fillId="0" borderId="9" xfId="0" applyFont="1" applyFill="1" applyBorder="1" applyAlignment="1" applyProtection="1">
      <alignment vertical="center"/>
    </xf>
    <xf numFmtId="0" fontId="2" fillId="0" borderId="21" xfId="0" applyFont="1" applyBorder="1" applyAlignment="1" applyProtection="1">
      <alignment horizontal="center" vertical="top"/>
    </xf>
    <xf numFmtId="164" fontId="5" fillId="4" borderId="0" xfId="1" applyNumberFormat="1" applyFont="1" applyFill="1" applyBorder="1" applyAlignment="1" applyProtection="1">
      <alignment horizontal="center" vertical="center" wrapText="1"/>
    </xf>
    <xf numFmtId="165" fontId="7" fillId="0" borderId="0" xfId="0" applyNumberFormat="1" applyFont="1" applyFill="1" applyBorder="1" applyAlignment="1" applyProtection="1">
      <alignment horizontal="center" vertical="center"/>
    </xf>
    <xf numFmtId="165" fontId="15" fillId="0" borderId="0" xfId="0" applyNumberFormat="1" applyFont="1" applyFill="1" applyBorder="1" applyAlignment="1" applyProtection="1">
      <alignment horizontal="center" vertical="center"/>
    </xf>
    <xf numFmtId="0" fontId="14" fillId="0" borderId="0" xfId="0" applyFont="1" applyBorder="1" applyAlignment="1" applyProtection="1">
      <alignment horizontal="center" wrapText="1"/>
    </xf>
    <xf numFmtId="165" fontId="4" fillId="0" borderId="0" xfId="0" applyNumberFormat="1" applyFont="1" applyFill="1" applyBorder="1" applyAlignment="1" applyProtection="1">
      <alignment horizontal="right" vertical="center"/>
    </xf>
    <xf numFmtId="165" fontId="5" fillId="0" borderId="8" xfId="0" applyNumberFormat="1" applyFont="1" applyFill="1" applyBorder="1" applyAlignment="1" applyProtection="1">
      <alignment horizontal="right" vertical="center" wrapText="1"/>
    </xf>
    <xf numFmtId="0" fontId="4" fillId="0" borderId="9" xfId="0" applyFont="1" applyFill="1" applyBorder="1" applyAlignment="1" applyProtection="1">
      <alignment horizontal="right" vertical="center" wrapText="1"/>
    </xf>
    <xf numFmtId="0" fontId="0" fillId="0" borderId="0" xfId="0" applyAlignment="1" applyProtection="1">
      <alignment horizontal="right"/>
    </xf>
    <xf numFmtId="165" fontId="4" fillId="0" borderId="21" xfId="0" applyNumberFormat="1" applyFont="1" applyFill="1" applyBorder="1" applyAlignment="1" applyProtection="1">
      <alignment horizontal="center" vertical="center" wrapText="1"/>
    </xf>
    <xf numFmtId="165" fontId="5" fillId="0" borderId="21" xfId="0" applyNumberFormat="1" applyFont="1" applyFill="1" applyBorder="1" applyAlignment="1" applyProtection="1">
      <alignment horizontal="center" vertical="center" wrapText="1"/>
    </xf>
    <xf numFmtId="0" fontId="6" fillId="0" borderId="28" xfId="0" applyFont="1" applyFill="1" applyBorder="1" applyAlignment="1" applyProtection="1">
      <alignment horizontal="right" vertical="center"/>
    </xf>
    <xf numFmtId="0" fontId="4" fillId="0" borderId="27" xfId="0" applyFont="1" applyFill="1" applyBorder="1" applyAlignment="1" applyProtection="1">
      <alignment vertical="center"/>
    </xf>
    <xf numFmtId="0" fontId="3" fillId="0" borderId="28" xfId="0" applyFont="1" applyFill="1" applyBorder="1" applyAlignment="1" applyProtection="1">
      <alignment horizontal="right" vertical="center"/>
    </xf>
    <xf numFmtId="9" fontId="5" fillId="0" borderId="26" xfId="0" applyNumberFormat="1" applyFont="1" applyFill="1" applyBorder="1" applyAlignment="1" applyProtection="1">
      <alignment vertical="center" wrapText="1" readingOrder="2"/>
    </xf>
    <xf numFmtId="0" fontId="4" fillId="0" borderId="29" xfId="0" applyFont="1" applyFill="1" applyBorder="1" applyAlignment="1" applyProtection="1">
      <alignment vertical="center"/>
    </xf>
    <xf numFmtId="0" fontId="7" fillId="4" borderId="5" xfId="0" applyFont="1" applyFill="1" applyBorder="1" applyAlignment="1" applyProtection="1">
      <alignment vertical="center"/>
    </xf>
    <xf numFmtId="0" fontId="3" fillId="0" borderId="0" xfId="0" applyFont="1" applyFill="1" applyBorder="1" applyAlignment="1" applyProtection="1">
      <alignment horizontal="right" vertical="center" wrapText="1" readingOrder="2"/>
    </xf>
    <xf numFmtId="0" fontId="3" fillId="0" borderId="6" xfId="0" applyFont="1" applyFill="1" applyBorder="1" applyAlignment="1" applyProtection="1">
      <alignment horizontal="right" vertical="center" wrapText="1" readingOrder="2"/>
    </xf>
    <xf numFmtId="0" fontId="4" fillId="0" borderId="0" xfId="0" applyFont="1" applyFill="1" applyBorder="1" applyAlignment="1" applyProtection="1">
      <alignment horizontal="right" vertical="top" wrapText="1" readingOrder="2"/>
    </xf>
    <xf numFmtId="0" fontId="3" fillId="3" borderId="22" xfId="0" applyFont="1" applyFill="1" applyBorder="1" applyAlignment="1" applyProtection="1">
      <alignment horizontal="center" vertical="center"/>
    </xf>
    <xf numFmtId="0" fontId="3" fillId="0" borderId="10" xfId="0" applyFont="1" applyFill="1" applyBorder="1" applyAlignment="1" applyProtection="1">
      <alignment horizontal="center" vertical="center" wrapText="1" readingOrder="2"/>
    </xf>
    <xf numFmtId="10" fontId="4" fillId="0" borderId="20" xfId="3" quotePrefix="1" applyNumberFormat="1" applyFont="1" applyFill="1" applyBorder="1" applyAlignment="1" applyProtection="1">
      <alignment horizontal="center" vertical="center" wrapText="1" readingOrder="2"/>
    </xf>
    <xf numFmtId="10" fontId="4" fillId="0" borderId="11" xfId="3" quotePrefix="1" applyNumberFormat="1" applyFont="1" applyFill="1" applyBorder="1" applyAlignment="1" applyProtection="1">
      <alignment horizontal="center" vertical="center" wrapText="1" readingOrder="2"/>
    </xf>
    <xf numFmtId="0" fontId="3" fillId="0" borderId="0" xfId="0" applyFont="1" applyFill="1" applyBorder="1" applyAlignment="1" applyProtection="1">
      <alignment horizontal="center" vertical="center" wrapText="1"/>
    </xf>
    <xf numFmtId="9" fontId="3" fillId="0" borderId="0" xfId="3" applyFont="1" applyFill="1" applyBorder="1" applyAlignment="1" applyProtection="1">
      <alignment horizontal="center" vertical="center" wrapText="1"/>
    </xf>
    <xf numFmtId="166" fontId="4" fillId="0" borderId="0" xfId="3" applyNumberFormat="1" applyFont="1" applyFill="1" applyBorder="1" applyAlignment="1" applyProtection="1">
      <alignment horizontal="right" vertical="center"/>
    </xf>
    <xf numFmtId="166" fontId="6" fillId="3" borderId="1" xfId="3" applyNumberFormat="1" applyFont="1" applyFill="1" applyBorder="1" applyAlignment="1" applyProtection="1">
      <alignment horizontal="center" vertical="center" wrapText="1"/>
    </xf>
    <xf numFmtId="10" fontId="5" fillId="6" borderId="31" xfId="3" applyNumberFormat="1" applyFont="1" applyFill="1" applyBorder="1" applyAlignment="1" applyProtection="1">
      <alignment horizontal="center" vertical="center" wrapText="1"/>
    </xf>
    <xf numFmtId="166" fontId="16" fillId="3" borderId="1" xfId="3" applyNumberFormat="1" applyFont="1" applyFill="1" applyBorder="1" applyAlignment="1" applyProtection="1">
      <alignment horizontal="center" vertical="center" wrapText="1"/>
    </xf>
    <xf numFmtId="10" fontId="5" fillId="6" borderId="33" xfId="3" applyNumberFormat="1" applyFont="1" applyFill="1" applyBorder="1" applyAlignment="1" applyProtection="1">
      <alignment horizontal="center" vertical="center" wrapText="1"/>
    </xf>
    <xf numFmtId="166" fontId="20" fillId="5" borderId="35" xfId="4" applyNumberFormat="1" applyFont="1" applyBorder="1" applyAlignment="1" applyProtection="1">
      <alignment horizontal="center" vertical="center" wrapText="1"/>
      <protection locked="0"/>
    </xf>
    <xf numFmtId="167" fontId="6" fillId="3" borderId="1" xfId="2" applyNumberFormat="1" applyFont="1" applyFill="1" applyBorder="1" applyAlignment="1" applyProtection="1">
      <alignment horizontal="right" vertical="center" wrapText="1"/>
    </xf>
    <xf numFmtId="44" fontId="4" fillId="0" borderId="0" xfId="2" applyFont="1" applyFill="1" applyBorder="1" applyAlignment="1" applyProtection="1">
      <alignment horizontal="right" vertical="center"/>
    </xf>
    <xf numFmtId="167" fontId="4" fillId="0" borderId="0" xfId="2" applyNumberFormat="1" applyFont="1" applyFill="1" applyBorder="1" applyAlignment="1" applyProtection="1">
      <alignment horizontal="right" vertical="center"/>
    </xf>
    <xf numFmtId="0" fontId="3" fillId="2" borderId="0" xfId="0" applyFont="1" applyFill="1" applyBorder="1" applyAlignment="1" applyProtection="1">
      <alignment horizontal="center" vertical="center"/>
    </xf>
    <xf numFmtId="9" fontId="15" fillId="0" borderId="0" xfId="3" applyFont="1" applyFill="1" applyBorder="1" applyAlignment="1" applyProtection="1">
      <alignment horizontal="center" vertical="center"/>
    </xf>
    <xf numFmtId="166" fontId="4" fillId="0" borderId="0" xfId="3" applyNumberFormat="1" applyFont="1" applyFill="1" applyBorder="1" applyAlignment="1" applyProtection="1">
      <alignment horizontal="center" vertical="center"/>
    </xf>
    <xf numFmtId="9" fontId="4" fillId="0" borderId="0" xfId="3" applyFont="1" applyFill="1" applyBorder="1" applyAlignment="1" applyProtection="1">
      <alignment horizontal="center" vertical="center"/>
    </xf>
    <xf numFmtId="165" fontId="4" fillId="0" borderId="0" xfId="0" applyNumberFormat="1" applyFont="1" applyFill="1" applyBorder="1" applyAlignment="1" applyProtection="1">
      <alignment horizontal="center" vertical="center"/>
    </xf>
    <xf numFmtId="165" fontId="22" fillId="0" borderId="39" xfId="0" applyNumberFormat="1" applyFont="1" applyFill="1" applyBorder="1" applyAlignment="1" applyProtection="1">
      <alignment horizontal="center" vertical="center"/>
    </xf>
    <xf numFmtId="0" fontId="3" fillId="0" borderId="38" xfId="0" applyFont="1" applyFill="1" applyBorder="1" applyAlignment="1" applyProtection="1">
      <alignment horizontal="right" vertical="center"/>
    </xf>
    <xf numFmtId="165" fontId="4" fillId="0" borderId="38" xfId="0" applyNumberFormat="1" applyFont="1" applyFill="1" applyBorder="1" applyAlignment="1" applyProtection="1">
      <alignment horizontal="center" vertical="center"/>
    </xf>
    <xf numFmtId="0" fontId="2" fillId="0" borderId="0" xfId="0" applyFont="1" applyBorder="1" applyAlignment="1" applyProtection="1">
      <alignment horizontal="center" vertical="top"/>
    </xf>
    <xf numFmtId="0" fontId="2" fillId="0" borderId="8" xfId="0" applyFont="1" applyBorder="1" applyAlignment="1" applyProtection="1">
      <alignment horizontal="center" vertical="top"/>
    </xf>
    <xf numFmtId="0" fontId="0" fillId="0" borderId="6" xfId="0" applyBorder="1" applyAlignment="1" applyProtection="1">
      <alignment vertical="center" wrapText="1"/>
    </xf>
    <xf numFmtId="166" fontId="17" fillId="5" borderId="30" xfId="4" applyNumberFormat="1" applyAlignment="1" applyProtection="1">
      <alignment horizontal="center" vertical="center" wrapText="1"/>
      <protection locked="0"/>
    </xf>
    <xf numFmtId="0" fontId="3" fillId="0" borderId="0" xfId="0" applyFont="1" applyFill="1" applyBorder="1" applyAlignment="1" applyProtection="1">
      <alignment horizontal="right" readingOrder="2"/>
    </xf>
    <xf numFmtId="0" fontId="11" fillId="4" borderId="0" xfId="0" applyFont="1" applyFill="1" applyBorder="1" applyAlignment="1" applyProtection="1">
      <alignment horizontal="right" readingOrder="2"/>
    </xf>
    <xf numFmtId="166" fontId="22" fillId="0" borderId="40" xfId="3" applyNumberFormat="1" applyFont="1" applyFill="1" applyBorder="1" applyAlignment="1" applyProtection="1">
      <alignment horizontal="center" vertical="center"/>
    </xf>
    <xf numFmtId="164" fontId="5" fillId="4" borderId="0" xfId="1" applyNumberFormat="1" applyFont="1" applyFill="1" applyBorder="1" applyAlignment="1" applyProtection="1">
      <alignment vertical="center" wrapText="1"/>
    </xf>
    <xf numFmtId="166" fontId="16" fillId="0" borderId="34" xfId="3" applyNumberFormat="1" applyFont="1" applyFill="1" applyBorder="1" applyAlignment="1" applyProtection="1">
      <alignment horizontal="center" vertical="center" wrapText="1"/>
    </xf>
    <xf numFmtId="166" fontId="16" fillId="0" borderId="32" xfId="3" applyNumberFormat="1" applyFont="1" applyFill="1" applyBorder="1" applyAlignment="1" applyProtection="1">
      <alignment horizontal="center" vertical="center" wrapText="1"/>
    </xf>
    <xf numFmtId="10" fontId="5" fillId="6" borderId="36" xfId="3" applyNumberFormat="1" applyFont="1" applyFill="1" applyBorder="1" applyAlignment="1" applyProtection="1">
      <alignment horizontal="center" vertical="center" wrapText="1"/>
    </xf>
    <xf numFmtId="10" fontId="5" fillId="6" borderId="37" xfId="3" applyNumberFormat="1" applyFont="1" applyFill="1" applyBorder="1" applyAlignment="1" applyProtection="1">
      <alignment horizontal="center" vertical="center" wrapText="1"/>
    </xf>
    <xf numFmtId="44" fontId="4" fillId="0" borderId="5" xfId="2" applyFont="1" applyFill="1" applyBorder="1" applyAlignment="1" applyProtection="1">
      <alignment horizontal="right" vertical="center"/>
    </xf>
    <xf numFmtId="0" fontId="4" fillId="0" borderId="28" xfId="0" applyFont="1" applyFill="1" applyBorder="1" applyAlignment="1" applyProtection="1">
      <alignment horizontal="right" vertical="center"/>
    </xf>
    <xf numFmtId="0" fontId="4" fillId="0" borderId="27" xfId="0" applyFont="1" applyFill="1" applyBorder="1" applyAlignment="1" applyProtection="1">
      <alignment horizontal="right" vertical="center"/>
    </xf>
    <xf numFmtId="165" fontId="6" fillId="3" borderId="0" xfId="0" applyNumberFormat="1" applyFont="1" applyFill="1" applyBorder="1" applyAlignment="1" applyProtection="1">
      <alignment horizontal="center" vertical="center" wrapText="1"/>
    </xf>
    <xf numFmtId="165" fontId="6" fillId="3" borderId="6"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readingOrder="2"/>
    </xf>
    <xf numFmtId="0" fontId="4" fillId="0" borderId="8" xfId="0" applyFont="1" applyFill="1" applyBorder="1" applyAlignment="1" applyProtection="1">
      <alignment horizontal="center" vertical="center" wrapText="1" readingOrder="2"/>
    </xf>
    <xf numFmtId="0" fontId="4" fillId="0" borderId="5" xfId="0" applyFont="1" applyFill="1" applyBorder="1" applyAlignment="1" applyProtection="1">
      <alignment horizontal="right" vertical="top" wrapText="1" readingOrder="2"/>
    </xf>
    <xf numFmtId="0" fontId="4" fillId="0" borderId="0" xfId="0" applyFont="1" applyFill="1" applyBorder="1" applyAlignment="1" applyProtection="1">
      <alignment horizontal="right" vertical="top" wrapText="1" readingOrder="2"/>
    </xf>
    <xf numFmtId="0" fontId="4" fillId="0" borderId="6" xfId="0" applyFont="1" applyFill="1" applyBorder="1" applyAlignment="1" applyProtection="1">
      <alignment horizontal="right" vertical="top" wrapText="1" readingOrder="2"/>
    </xf>
    <xf numFmtId="0" fontId="4" fillId="0" borderId="5" xfId="0" applyFont="1" applyFill="1" applyBorder="1" applyAlignment="1" applyProtection="1">
      <alignment horizontal="center" vertical="center" textRotation="180"/>
    </xf>
    <xf numFmtId="0" fontId="4" fillId="0" borderId="7" xfId="0" applyFont="1" applyFill="1" applyBorder="1" applyAlignment="1" applyProtection="1">
      <alignment horizontal="center" vertical="center" textRotation="180"/>
    </xf>
    <xf numFmtId="0" fontId="3" fillId="4" borderId="2" xfId="0" applyFont="1" applyFill="1" applyBorder="1" applyAlignment="1" applyProtection="1">
      <alignment horizontal="center" vertical="center" textRotation="180"/>
    </xf>
    <xf numFmtId="0" fontId="3" fillId="4" borderId="5" xfId="0" applyFont="1" applyFill="1" applyBorder="1" applyAlignment="1" applyProtection="1">
      <alignment horizontal="center" vertical="center" textRotation="180"/>
    </xf>
    <xf numFmtId="0" fontId="3" fillId="3" borderId="1" xfId="0" applyFont="1" applyFill="1" applyBorder="1" applyAlignment="1" applyProtection="1">
      <alignment horizontal="right" vertical="center"/>
    </xf>
    <xf numFmtId="0" fontId="3" fillId="0" borderId="10" xfId="0" applyFont="1" applyFill="1" applyBorder="1" applyAlignment="1" applyProtection="1">
      <alignment horizontal="center" vertical="center" wrapText="1" readingOrder="2"/>
    </xf>
    <xf numFmtId="0" fontId="3" fillId="0" borderId="17" xfId="0" applyFont="1" applyFill="1" applyBorder="1" applyAlignment="1" applyProtection="1">
      <alignment horizontal="center" vertical="center" wrapText="1" readingOrder="2"/>
    </xf>
    <xf numFmtId="0" fontId="4" fillId="0" borderId="28" xfId="0" applyFont="1" applyFill="1" applyBorder="1" applyAlignment="1" applyProtection="1">
      <alignment horizontal="right" vertical="center" wrapText="1"/>
    </xf>
    <xf numFmtId="0" fontId="4" fillId="0" borderId="27" xfId="0" applyFont="1" applyFill="1" applyBorder="1" applyAlignment="1" applyProtection="1">
      <alignment horizontal="right" vertical="center" wrapText="1"/>
    </xf>
    <xf numFmtId="0" fontId="4" fillId="0" borderId="24" xfId="0" applyFont="1" applyFill="1" applyBorder="1" applyAlignment="1" applyProtection="1">
      <alignment horizontal="right" vertical="center" wrapText="1"/>
    </xf>
    <xf numFmtId="0" fontId="4" fillId="0" borderId="25" xfId="0" applyFont="1" applyFill="1" applyBorder="1" applyAlignment="1" applyProtection="1">
      <alignment horizontal="right" vertical="center" wrapText="1"/>
    </xf>
    <xf numFmtId="0" fontId="6" fillId="0" borderId="26" xfId="0" applyFont="1" applyFill="1" applyBorder="1" applyAlignment="1" applyProtection="1">
      <alignment horizontal="right" vertical="center" wrapText="1"/>
    </xf>
    <xf numFmtId="0" fontId="6" fillId="0" borderId="29" xfId="0" applyFont="1" applyFill="1" applyBorder="1" applyAlignment="1" applyProtection="1">
      <alignment horizontal="right" vertical="center" wrapText="1"/>
    </xf>
    <xf numFmtId="0" fontId="0" fillId="0" borderId="0" xfId="0" applyBorder="1" applyAlignment="1" applyProtection="1">
      <alignment horizontal="center" vertical="center" wrapText="1"/>
    </xf>
    <xf numFmtId="0" fontId="3" fillId="0" borderId="0" xfId="0" applyFont="1" applyFill="1" applyBorder="1" applyAlignment="1" applyProtection="1">
      <alignment horizontal="right" vertical="center" wrapText="1" readingOrder="2"/>
    </xf>
    <xf numFmtId="0" fontId="3" fillId="0" borderId="6" xfId="0" applyFont="1" applyFill="1" applyBorder="1" applyAlignment="1" applyProtection="1">
      <alignment horizontal="right" vertical="center" wrapText="1" readingOrder="2"/>
    </xf>
    <xf numFmtId="0" fontId="4" fillId="0" borderId="12" xfId="0" applyFont="1" applyFill="1" applyBorder="1" applyAlignment="1" applyProtection="1">
      <alignment horizontal="right" vertical="center" wrapText="1" readingOrder="2"/>
    </xf>
    <xf numFmtId="0" fontId="4" fillId="0" borderId="13" xfId="0" applyFont="1" applyFill="1" applyBorder="1" applyAlignment="1" applyProtection="1">
      <alignment horizontal="right" vertical="center" wrapText="1" readingOrder="2"/>
    </xf>
    <xf numFmtId="0" fontId="4" fillId="0" borderId="14" xfId="0" applyFont="1" applyFill="1" applyBorder="1" applyAlignment="1" applyProtection="1">
      <alignment horizontal="right" vertical="center" wrapText="1" readingOrder="2"/>
    </xf>
    <xf numFmtId="0" fontId="4" fillId="0" borderId="12" xfId="0" applyFont="1" applyFill="1" applyBorder="1" applyAlignment="1" applyProtection="1">
      <alignment horizontal="right" vertical="top" wrapText="1" readingOrder="2"/>
    </xf>
    <xf numFmtId="0" fontId="4" fillId="0" borderId="13" xfId="0" applyFont="1" applyFill="1" applyBorder="1" applyAlignment="1" applyProtection="1">
      <alignment horizontal="right" vertical="top" wrapText="1" readingOrder="2"/>
    </xf>
    <xf numFmtId="0" fontId="4" fillId="0" borderId="14" xfId="0" applyFont="1" applyFill="1" applyBorder="1" applyAlignment="1" applyProtection="1">
      <alignment horizontal="right" vertical="top" wrapText="1" readingOrder="2"/>
    </xf>
    <xf numFmtId="0" fontId="7" fillId="2" borderId="2" xfId="0" applyFont="1" applyFill="1" applyBorder="1" applyAlignment="1" applyProtection="1">
      <alignment horizontal="center" vertical="center"/>
    </xf>
    <xf numFmtId="0" fontId="7" fillId="2" borderId="3" xfId="0" applyFont="1" applyFill="1" applyBorder="1" applyAlignment="1" applyProtection="1">
      <alignment horizontal="center" vertical="center"/>
    </xf>
    <xf numFmtId="0" fontId="7" fillId="2" borderId="4" xfId="0" applyFont="1" applyFill="1" applyBorder="1" applyAlignment="1" applyProtection="1">
      <alignment horizontal="center" vertical="center"/>
    </xf>
    <xf numFmtId="0" fontId="3" fillId="3" borderId="22" xfId="0" applyFont="1" applyFill="1" applyBorder="1" applyAlignment="1" applyProtection="1">
      <alignment horizontal="center" vertical="center"/>
    </xf>
    <xf numFmtId="0" fontId="3" fillId="3" borderId="1" xfId="0" applyFont="1" applyFill="1" applyBorder="1" applyAlignment="1" applyProtection="1">
      <alignment horizontal="center" vertical="center"/>
    </xf>
    <xf numFmtId="0" fontId="4" fillId="0" borderId="11" xfId="0" applyFont="1" applyFill="1" applyBorder="1" applyAlignment="1" applyProtection="1">
      <alignment horizontal="right" vertical="top" wrapText="1"/>
    </xf>
    <xf numFmtId="0" fontId="4" fillId="0" borderId="18" xfId="0" applyFont="1" applyFill="1" applyBorder="1" applyAlignment="1" applyProtection="1">
      <alignment horizontal="right" vertical="top" wrapText="1"/>
    </xf>
    <xf numFmtId="0" fontId="4" fillId="0" borderId="19" xfId="0" applyFont="1" applyFill="1" applyBorder="1" applyAlignment="1" applyProtection="1">
      <alignment horizontal="right" vertical="center" wrapText="1" readingOrder="2"/>
    </xf>
    <xf numFmtId="0" fontId="4" fillId="0" borderId="15" xfId="0" applyFont="1" applyFill="1" applyBorder="1" applyAlignment="1" applyProtection="1">
      <alignment horizontal="right" vertical="center" wrapText="1" readingOrder="2"/>
    </xf>
    <xf numFmtId="0" fontId="4" fillId="0" borderId="20" xfId="0" applyFont="1" applyFill="1" applyBorder="1" applyAlignment="1" applyProtection="1">
      <alignment horizontal="right" vertical="center" wrapText="1"/>
    </xf>
    <xf numFmtId="0" fontId="4" fillId="0" borderId="16" xfId="0" applyFont="1" applyFill="1" applyBorder="1" applyAlignment="1" applyProtection="1">
      <alignment horizontal="right" vertical="center" wrapText="1"/>
    </xf>
  </cellXfs>
  <cellStyles count="5">
    <cellStyle name="Comma" xfId="1" builtinId="3"/>
    <cellStyle name="Currency" xfId="2" builtinId="4"/>
    <cellStyle name="Normal" xfId="0" builtinId="0"/>
    <cellStyle name="Percent" xfId="3" builtinId="5"/>
    <cellStyle name="קלט" xfId="4" builtin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3:J69"/>
  <sheetViews>
    <sheetView showGridLines="0" rightToLeft="1" tabSelected="1" showRuler="0" view="pageBreakPreview" topLeftCell="A34" zoomScale="70" zoomScaleNormal="70" zoomScaleSheetLayoutView="70" zoomScalePageLayoutView="40" workbookViewId="0">
      <selection activeCell="F36" sqref="F36"/>
    </sheetView>
  </sheetViews>
  <sheetFormatPr defaultColWidth="14.75" defaultRowHeight="15.75" x14ac:dyDescent="0.2"/>
  <cols>
    <col min="1" max="1" width="5.125" style="1" customWidth="1"/>
    <col min="2" max="2" width="3" style="1" customWidth="1"/>
    <col min="3" max="3" width="12.25" style="1" customWidth="1"/>
    <col min="4" max="4" width="23" style="1" customWidth="1"/>
    <col min="5" max="5" width="16.25" style="1" customWidth="1"/>
    <col min="6" max="6" width="14.625" style="1" customWidth="1"/>
    <col min="7" max="7" width="17.125" style="1" customWidth="1"/>
    <col min="8" max="8" width="14.125" style="1" customWidth="1"/>
    <col min="9" max="9" width="17.875" style="1" customWidth="1"/>
    <col min="10" max="10" width="56.25" style="1" customWidth="1"/>
    <col min="11" max="11" width="5" style="1" customWidth="1"/>
    <col min="12" max="16384" width="14.75" style="1"/>
  </cols>
  <sheetData>
    <row r="3" spans="2:10" ht="20.25" x14ac:dyDescent="0.2">
      <c r="B3" s="2" t="s">
        <v>77</v>
      </c>
      <c r="E3" s="3"/>
    </row>
    <row r="4" spans="2:10" ht="13.5" customHeight="1" x14ac:dyDescent="0.2">
      <c r="B4" s="2"/>
    </row>
    <row r="5" spans="2:10" s="5" customFormat="1" ht="21" customHeight="1" thickBot="1" x14ac:dyDescent="0.25">
      <c r="B5" s="4" t="s">
        <v>14</v>
      </c>
      <c r="E5" s="6"/>
    </row>
    <row r="6" spans="2:10" ht="154.5" customHeight="1" thickBot="1" x14ac:dyDescent="0.25">
      <c r="B6" s="132" t="s">
        <v>73</v>
      </c>
      <c r="C6" s="133"/>
      <c r="D6" s="133"/>
      <c r="E6" s="133"/>
      <c r="F6" s="133"/>
      <c r="G6" s="133"/>
      <c r="H6" s="133"/>
      <c r="I6" s="133"/>
      <c r="J6" s="134"/>
    </row>
    <row r="7" spans="2:10" ht="8.25" customHeight="1" x14ac:dyDescent="0.2">
      <c r="B7" s="7"/>
      <c r="C7" s="7"/>
      <c r="D7" s="7"/>
      <c r="E7" s="8"/>
      <c r="F7" s="8"/>
      <c r="G7" s="8"/>
      <c r="H7" s="8"/>
      <c r="I7" s="8"/>
      <c r="J7" s="7"/>
    </row>
    <row r="8" spans="2:10" s="5" customFormat="1" ht="19.5" customHeight="1" thickBot="1" x14ac:dyDescent="0.25">
      <c r="B8" s="4" t="s">
        <v>49</v>
      </c>
      <c r="C8" s="68"/>
      <c r="D8" s="68"/>
      <c r="E8" s="9"/>
      <c r="F8" s="9"/>
      <c r="G8" s="9"/>
      <c r="H8" s="9"/>
      <c r="I8" s="9"/>
      <c r="J8" s="68"/>
    </row>
    <row r="9" spans="2:10" ht="146.25" customHeight="1" thickBot="1" x14ac:dyDescent="0.25">
      <c r="B9" s="135" t="s">
        <v>74</v>
      </c>
      <c r="C9" s="136"/>
      <c r="D9" s="136"/>
      <c r="E9" s="136"/>
      <c r="F9" s="136"/>
      <c r="G9" s="136"/>
      <c r="H9" s="136"/>
      <c r="I9" s="136"/>
      <c r="J9" s="137"/>
    </row>
    <row r="10" spans="2:10" ht="13.5" customHeight="1" x14ac:dyDescent="0.2">
      <c r="B10" s="70"/>
      <c r="C10" s="70"/>
      <c r="D10" s="70"/>
      <c r="E10" s="10"/>
      <c r="F10" s="10"/>
      <c r="G10" s="10"/>
      <c r="H10" s="10"/>
      <c r="I10" s="10"/>
      <c r="J10" s="70"/>
    </row>
    <row r="11" spans="2:10" s="5" customFormat="1" ht="67.5" customHeight="1" thickBot="1" x14ac:dyDescent="0.3">
      <c r="B11" s="98" t="s">
        <v>15</v>
      </c>
      <c r="C11" s="68"/>
      <c r="D11" s="68"/>
      <c r="E11" s="9"/>
      <c r="F11" s="9"/>
      <c r="G11" s="9"/>
      <c r="H11" s="9"/>
      <c r="I11" s="9"/>
      <c r="J11" s="68"/>
    </row>
    <row r="12" spans="2:10" ht="20.25" x14ac:dyDescent="0.2">
      <c r="B12" s="138" t="s">
        <v>26</v>
      </c>
      <c r="C12" s="139"/>
      <c r="D12" s="139"/>
      <c r="E12" s="139"/>
      <c r="F12" s="139"/>
      <c r="G12" s="139"/>
      <c r="H12" s="139"/>
      <c r="I12" s="139"/>
      <c r="J12" s="140"/>
    </row>
    <row r="13" spans="2:10" ht="56.25" customHeight="1" x14ac:dyDescent="0.2">
      <c r="B13" s="116" t="s">
        <v>4</v>
      </c>
      <c r="C13" s="72" t="s">
        <v>2</v>
      </c>
      <c r="D13" s="72"/>
      <c r="E13" s="11" t="s">
        <v>50</v>
      </c>
      <c r="F13" s="121" t="s">
        <v>0</v>
      </c>
      <c r="G13" s="121"/>
      <c r="H13" s="121"/>
      <c r="I13" s="121"/>
      <c r="J13" s="122"/>
    </row>
    <row r="14" spans="2:10" ht="36" customHeight="1" x14ac:dyDescent="0.2">
      <c r="B14" s="116"/>
      <c r="C14" s="111" t="s">
        <v>3</v>
      </c>
      <c r="D14" s="12" t="s">
        <v>4</v>
      </c>
      <c r="E14" s="13">
        <v>24.98</v>
      </c>
      <c r="F14" s="143" t="s">
        <v>16</v>
      </c>
      <c r="G14" s="143"/>
      <c r="H14" s="143"/>
      <c r="I14" s="143"/>
      <c r="J14" s="144"/>
    </row>
    <row r="15" spans="2:10" ht="24.75" customHeight="1" thickBot="1" x14ac:dyDescent="0.25">
      <c r="B15" s="117"/>
      <c r="C15" s="112"/>
      <c r="D15" s="60" t="s">
        <v>48</v>
      </c>
      <c r="E15" s="61">
        <f>E14</f>
        <v>24.98</v>
      </c>
      <c r="F15" s="57"/>
      <c r="G15" s="57"/>
      <c r="H15" s="57"/>
      <c r="I15" s="57"/>
      <c r="J15" s="58"/>
    </row>
    <row r="16" spans="2:10" s="14" customFormat="1" ht="5.25" customHeight="1" thickBot="1" x14ac:dyDescent="0.25">
      <c r="E16" s="15"/>
      <c r="F16" s="59"/>
      <c r="G16" s="59"/>
      <c r="H16" s="59"/>
      <c r="I16" s="59"/>
      <c r="J16" s="59"/>
    </row>
    <row r="17" spans="2:10" ht="39" customHeight="1" x14ac:dyDescent="0.2">
      <c r="B17" s="118" t="s">
        <v>55</v>
      </c>
      <c r="C17" s="16" t="s">
        <v>5</v>
      </c>
      <c r="D17" s="17">
        <v>3.8100000000000002E-2</v>
      </c>
      <c r="E17" s="18">
        <f>ROUND($D$17*E15,2)</f>
        <v>0.95</v>
      </c>
      <c r="F17" s="145" t="s">
        <v>18</v>
      </c>
      <c r="G17" s="145"/>
      <c r="H17" s="145"/>
      <c r="I17" s="145"/>
      <c r="J17" s="146"/>
    </row>
    <row r="18" spans="2:10" ht="49.5" customHeight="1" x14ac:dyDescent="0.2">
      <c r="B18" s="119"/>
      <c r="C18" s="19" t="s">
        <v>19</v>
      </c>
      <c r="D18" s="20" t="s">
        <v>20</v>
      </c>
      <c r="E18" s="21">
        <v>0</v>
      </c>
      <c r="F18" s="147" t="s">
        <v>54</v>
      </c>
      <c r="G18" s="147"/>
      <c r="H18" s="147"/>
      <c r="I18" s="147"/>
      <c r="J18" s="148"/>
    </row>
    <row r="19" spans="2:10" ht="31.5" customHeight="1" x14ac:dyDescent="0.2">
      <c r="B19" s="119"/>
      <c r="C19" s="19" t="s">
        <v>6</v>
      </c>
      <c r="D19" s="73">
        <v>3.4299999999999997E-2</v>
      </c>
      <c r="E19" s="21">
        <f>E15*D19</f>
        <v>0.85681399999999996</v>
      </c>
      <c r="F19" s="147" t="s">
        <v>17</v>
      </c>
      <c r="G19" s="147"/>
      <c r="H19" s="147"/>
      <c r="I19" s="147"/>
      <c r="J19" s="148"/>
    </row>
    <row r="20" spans="2:10" ht="55.5" customHeight="1" x14ac:dyDescent="0.2">
      <c r="B20" s="119"/>
      <c r="C20" s="19" t="s">
        <v>9</v>
      </c>
      <c r="D20" s="21">
        <v>1.33</v>
      </c>
      <c r="E20" s="21">
        <f>D20</f>
        <v>1.33</v>
      </c>
      <c r="F20" s="147" t="s">
        <v>21</v>
      </c>
      <c r="G20" s="147"/>
      <c r="H20" s="147"/>
      <c r="I20" s="147"/>
      <c r="J20" s="148"/>
    </row>
    <row r="21" spans="2:10" ht="31.5" x14ac:dyDescent="0.2">
      <c r="B21" s="119"/>
      <c r="C21" s="19" t="s">
        <v>7</v>
      </c>
      <c r="D21" s="22">
        <v>7.0000000000000007E-2</v>
      </c>
      <c r="E21" s="21">
        <f>ROUND((E15+E20+E17+E19)*$D$21,2)</f>
        <v>1.97</v>
      </c>
      <c r="F21" s="147" t="s">
        <v>22</v>
      </c>
      <c r="G21" s="147"/>
      <c r="H21" s="147"/>
      <c r="I21" s="147"/>
      <c r="J21" s="148"/>
    </row>
    <row r="22" spans="2:10" ht="87.75" customHeight="1" x14ac:dyDescent="0.2">
      <c r="B22" s="119"/>
      <c r="C22" s="19" t="s">
        <v>8</v>
      </c>
      <c r="D22" s="73">
        <v>8.3299999999999999E-2</v>
      </c>
      <c r="E22" s="21">
        <f>ROUND((E15+E17+E19+E20)*$D$22,2)</f>
        <v>2.34</v>
      </c>
      <c r="F22" s="147" t="s">
        <v>23</v>
      </c>
      <c r="G22" s="147"/>
      <c r="H22" s="147"/>
      <c r="I22" s="147"/>
      <c r="J22" s="148"/>
    </row>
    <row r="23" spans="2:10" ht="58.5" customHeight="1" thickBot="1" x14ac:dyDescent="0.25">
      <c r="B23" s="119"/>
      <c r="C23" s="23" t="s">
        <v>24</v>
      </c>
      <c r="D23" s="74">
        <v>3.4500000000000003E-2</v>
      </c>
      <c r="E23" s="24">
        <f>ROUND((E15+E17+E18+E19+E20)*$D$23,2)</f>
        <v>0.97</v>
      </c>
      <c r="F23" s="125" t="s">
        <v>25</v>
      </c>
      <c r="G23" s="125"/>
      <c r="H23" s="125"/>
      <c r="I23" s="125"/>
      <c r="J23" s="126"/>
    </row>
    <row r="24" spans="2:10" ht="16.5" thickTop="1" x14ac:dyDescent="0.2">
      <c r="B24" s="141" t="s">
        <v>10</v>
      </c>
      <c r="C24" s="142"/>
      <c r="D24" s="142"/>
      <c r="E24" s="25">
        <f>SUM(E15:E23)</f>
        <v>33.396813999999992</v>
      </c>
      <c r="F24" s="25"/>
      <c r="G24" s="25"/>
      <c r="H24" s="25"/>
      <c r="I24" s="25"/>
      <c r="J24" s="26"/>
    </row>
    <row r="25" spans="2:10" s="14" customFormat="1" ht="15" thickBot="1" x14ac:dyDescent="0.25">
      <c r="B25" s="27"/>
      <c r="C25" s="28"/>
      <c r="D25" s="28"/>
      <c r="E25" s="28"/>
      <c r="F25" s="28"/>
      <c r="G25" s="28"/>
      <c r="H25" s="28"/>
      <c r="I25" s="28"/>
      <c r="J25" s="29"/>
    </row>
    <row r="26" spans="2:10" s="14" customFormat="1" ht="14.25" x14ac:dyDescent="0.2"/>
    <row r="27" spans="2:10" s="14" customFormat="1" ht="14.25" x14ac:dyDescent="0.2"/>
    <row r="28" spans="2:10" s="5" customFormat="1" ht="16.5" thickBot="1" x14ac:dyDescent="0.25">
      <c r="B28" s="4" t="s">
        <v>27</v>
      </c>
      <c r="C28" s="7"/>
      <c r="D28" s="7"/>
      <c r="E28" s="8"/>
      <c r="F28" s="8"/>
      <c r="G28" s="8"/>
      <c r="H28" s="8"/>
      <c r="I28" s="8"/>
      <c r="J28" s="7"/>
    </row>
    <row r="29" spans="2:10" s="5" customFormat="1" ht="63.75" customHeight="1" thickBot="1" x14ac:dyDescent="0.25">
      <c r="B29" s="132" t="s">
        <v>75</v>
      </c>
      <c r="C29" s="133"/>
      <c r="D29" s="133"/>
      <c r="E29" s="133"/>
      <c r="F29" s="133"/>
      <c r="G29" s="133"/>
      <c r="H29" s="133"/>
      <c r="I29" s="133"/>
      <c r="J29" s="134"/>
    </row>
    <row r="30" spans="2:10" s="5" customFormat="1" ht="14.25" customHeight="1" thickBot="1" x14ac:dyDescent="0.25">
      <c r="B30" s="7"/>
      <c r="C30" s="7"/>
      <c r="D30" s="7"/>
      <c r="E30" s="7"/>
      <c r="F30" s="7"/>
      <c r="G30" s="7"/>
      <c r="H30" s="7"/>
      <c r="I30" s="7"/>
      <c r="J30" s="7"/>
    </row>
    <row r="31" spans="2:10" ht="20.25" x14ac:dyDescent="0.2">
      <c r="B31" s="138" t="s">
        <v>11</v>
      </c>
      <c r="C31" s="139"/>
      <c r="D31" s="139"/>
      <c r="E31" s="139"/>
      <c r="F31" s="139"/>
      <c r="G31" s="139"/>
      <c r="H31" s="139"/>
      <c r="I31" s="139"/>
      <c r="J31" s="140"/>
    </row>
    <row r="32" spans="2:10" ht="30" customHeight="1" x14ac:dyDescent="0.2">
      <c r="B32" s="30"/>
      <c r="C32" s="11" t="s">
        <v>12</v>
      </c>
      <c r="D32" s="72"/>
      <c r="E32" s="11" t="s">
        <v>56</v>
      </c>
      <c r="F32" s="11" t="s">
        <v>62</v>
      </c>
      <c r="G32" s="11" t="s">
        <v>57</v>
      </c>
      <c r="H32" s="11" t="s">
        <v>66</v>
      </c>
      <c r="I32" s="130" t="s">
        <v>0</v>
      </c>
      <c r="J32" s="131"/>
    </row>
    <row r="33" spans="2:10" ht="24.75" customHeight="1" x14ac:dyDescent="0.2">
      <c r="B33" s="30"/>
      <c r="C33" s="32" t="s">
        <v>65</v>
      </c>
      <c r="D33" s="4"/>
      <c r="E33" s="76">
        <v>0.75</v>
      </c>
      <c r="F33" s="76">
        <f>1-E33</f>
        <v>0.25</v>
      </c>
      <c r="G33" s="75"/>
      <c r="I33" s="68"/>
      <c r="J33" s="69"/>
    </row>
    <row r="34" spans="2:10" ht="24.75" customHeight="1" thickBot="1" x14ac:dyDescent="0.25">
      <c r="B34" s="30"/>
      <c r="C34" s="33" t="s">
        <v>64</v>
      </c>
      <c r="E34" s="101">
        <v>13728</v>
      </c>
      <c r="F34" s="101">
        <v>4224</v>
      </c>
      <c r="G34" s="52"/>
      <c r="I34" s="107" t="s">
        <v>44</v>
      </c>
      <c r="J34" s="108"/>
    </row>
    <row r="35" spans="2:10" ht="31.5" customHeight="1" x14ac:dyDescent="0.2">
      <c r="B35" s="30"/>
      <c r="C35" s="62" t="s">
        <v>58</v>
      </c>
      <c r="D35" s="63"/>
      <c r="E35" s="97"/>
      <c r="F35" s="81"/>
      <c r="G35" s="102">
        <f>E35*E33+F36*F33</f>
        <v>0</v>
      </c>
      <c r="H35" s="106">
        <f>G35*$E$24*SUM($E$34:$F$34)</f>
        <v>0</v>
      </c>
      <c r="I35" s="107" t="s">
        <v>59</v>
      </c>
      <c r="J35" s="108"/>
    </row>
    <row r="36" spans="2:10" ht="31.5" customHeight="1" x14ac:dyDescent="0.2">
      <c r="B36" s="30"/>
      <c r="C36" s="62" t="s">
        <v>43</v>
      </c>
      <c r="D36" s="63"/>
      <c r="E36" s="79"/>
      <c r="F36" s="97"/>
      <c r="G36" s="103"/>
      <c r="H36" s="106"/>
      <c r="I36" s="107" t="s">
        <v>61</v>
      </c>
      <c r="J36" s="108"/>
    </row>
    <row r="37" spans="2:10" ht="31.5" customHeight="1" x14ac:dyDescent="0.2">
      <c r="B37" s="30"/>
      <c r="C37" s="127" t="s">
        <v>52</v>
      </c>
      <c r="D37" s="128"/>
      <c r="E37" s="104"/>
      <c r="F37" s="105"/>
      <c r="G37" s="82"/>
      <c r="H37" s="84">
        <f>G37*$E$24*SUM($E$34:$F$34)</f>
        <v>0</v>
      </c>
      <c r="I37" s="123" t="s">
        <v>63</v>
      </c>
      <c r="J37" s="124"/>
    </row>
    <row r="38" spans="2:10" ht="31.5" customHeight="1" x14ac:dyDescent="0.2">
      <c r="B38" s="30"/>
      <c r="C38" s="64" t="s">
        <v>60</v>
      </c>
      <c r="D38" s="63"/>
      <c r="E38" s="104"/>
      <c r="F38" s="105"/>
      <c r="G38" s="82"/>
      <c r="H38" s="84">
        <f t="shared" ref="H38:H39" si="0">G38*$E$24*SUM($E$34:$F$34)</f>
        <v>0</v>
      </c>
      <c r="I38" s="107" t="s">
        <v>28</v>
      </c>
      <c r="J38" s="108"/>
    </row>
    <row r="39" spans="2:10" ht="31.5" customHeight="1" thickBot="1" x14ac:dyDescent="0.25">
      <c r="B39" s="30"/>
      <c r="C39" s="64" t="s">
        <v>45</v>
      </c>
      <c r="D39" s="63"/>
      <c r="E39" s="104"/>
      <c r="F39" s="105"/>
      <c r="G39" s="82"/>
      <c r="H39" s="84">
        <f t="shared" si="0"/>
        <v>0</v>
      </c>
      <c r="I39" s="107" t="s">
        <v>46</v>
      </c>
      <c r="J39" s="108"/>
    </row>
    <row r="40" spans="2:10" ht="21" thickTop="1" x14ac:dyDescent="0.2">
      <c r="B40" s="71"/>
      <c r="C40" s="120" t="s">
        <v>51</v>
      </c>
      <c r="D40" s="120"/>
      <c r="E40" s="78">
        <f>E35+SUM($G$37:$G$39)</f>
        <v>0</v>
      </c>
      <c r="F40" s="78">
        <f>F36+SUM($G$37:$G$39)</f>
        <v>0</v>
      </c>
      <c r="G40" s="80">
        <f>SUM(G35:G39)</f>
        <v>0</v>
      </c>
      <c r="H40" s="83">
        <f>SUM(H35:H39)</f>
        <v>0</v>
      </c>
      <c r="I40" s="109"/>
      <c r="J40" s="110"/>
    </row>
    <row r="41" spans="2:10" x14ac:dyDescent="0.2">
      <c r="B41" s="30"/>
      <c r="C41" s="32" t="s">
        <v>1</v>
      </c>
      <c r="E41" s="56"/>
      <c r="F41" s="77"/>
      <c r="G41" s="77"/>
      <c r="H41" s="85">
        <f>I41*H40</f>
        <v>0</v>
      </c>
      <c r="I41" s="65">
        <v>0.18</v>
      </c>
      <c r="J41" s="66"/>
    </row>
    <row r="42" spans="2:10" ht="10.5" customHeight="1" thickBot="1" x14ac:dyDescent="0.25">
      <c r="B42" s="27"/>
      <c r="C42" s="28"/>
      <c r="D42" s="28"/>
      <c r="E42" s="28"/>
      <c r="F42" s="28"/>
      <c r="G42" s="28"/>
      <c r="H42" s="28"/>
      <c r="I42" s="28"/>
      <c r="J42" s="29"/>
    </row>
    <row r="43" spans="2:10" ht="10.5" customHeight="1" x14ac:dyDescent="0.2">
      <c r="B43" s="35"/>
      <c r="C43" s="35"/>
      <c r="D43" s="35"/>
      <c r="E43" s="35"/>
      <c r="F43" s="35"/>
      <c r="G43" s="35"/>
      <c r="H43" s="35"/>
      <c r="I43" s="35"/>
      <c r="J43" s="35"/>
    </row>
    <row r="44" spans="2:10" ht="10.5" customHeight="1" x14ac:dyDescent="0.2">
      <c r="B44" s="35"/>
      <c r="C44" s="35"/>
      <c r="D44" s="35"/>
      <c r="E44" s="35"/>
      <c r="F44" s="35"/>
      <c r="G44" s="35"/>
      <c r="H44" s="35"/>
      <c r="I44" s="35"/>
      <c r="J44" s="35"/>
    </row>
    <row r="45" spans="2:10" ht="31.5" customHeight="1" thickBot="1" x14ac:dyDescent="0.3">
      <c r="B45" s="99" t="s">
        <v>29</v>
      </c>
    </row>
    <row r="46" spans="2:10" x14ac:dyDescent="0.2">
      <c r="B46" s="41" t="s">
        <v>30</v>
      </c>
      <c r="C46" s="42"/>
      <c r="D46" s="42"/>
      <c r="E46" s="42"/>
      <c r="F46" s="42"/>
      <c r="G46" s="42"/>
      <c r="H46" s="42"/>
      <c r="I46" s="42"/>
      <c r="J46" s="43"/>
    </row>
    <row r="47" spans="2:10" x14ac:dyDescent="0.2">
      <c r="B47" s="44" t="s">
        <v>31</v>
      </c>
      <c r="J47" s="34"/>
    </row>
    <row r="48" spans="2:10" x14ac:dyDescent="0.2">
      <c r="B48" s="44" t="s">
        <v>32</v>
      </c>
      <c r="J48" s="34"/>
    </row>
    <row r="49" spans="2:10" x14ac:dyDescent="0.2">
      <c r="B49" s="44" t="s">
        <v>42</v>
      </c>
      <c r="J49" s="34"/>
    </row>
    <row r="50" spans="2:10" ht="33.75" customHeight="1" x14ac:dyDescent="0.2">
      <c r="B50" s="113" t="s">
        <v>33</v>
      </c>
      <c r="C50" s="114"/>
      <c r="D50" s="114"/>
      <c r="E50" s="114"/>
      <c r="F50" s="114"/>
      <c r="G50" s="114"/>
      <c r="H50" s="114"/>
      <c r="I50" s="114"/>
      <c r="J50" s="115"/>
    </row>
    <row r="51" spans="2:10" ht="19.5" customHeight="1" x14ac:dyDescent="0.2">
      <c r="B51" s="113" t="s">
        <v>76</v>
      </c>
      <c r="C51" s="114"/>
      <c r="D51" s="114"/>
      <c r="E51" s="114"/>
      <c r="F51" s="114"/>
      <c r="G51" s="114"/>
      <c r="H51" s="114"/>
      <c r="I51" s="114"/>
      <c r="J51" s="115"/>
    </row>
    <row r="52" spans="2:10" ht="31.5" customHeight="1" x14ac:dyDescent="0.2">
      <c r="B52" s="113" t="s">
        <v>47</v>
      </c>
      <c r="C52" s="114"/>
      <c r="D52" s="114"/>
      <c r="E52" s="114"/>
      <c r="F52" s="114"/>
      <c r="G52" s="114"/>
      <c r="H52" s="114"/>
      <c r="I52" s="114"/>
      <c r="J52" s="115"/>
    </row>
    <row r="53" spans="2:10" ht="15" customHeight="1" x14ac:dyDescent="0.2">
      <c r="B53" s="45" t="s">
        <v>53</v>
      </c>
      <c r="J53" s="34"/>
    </row>
    <row r="54" spans="2:10" ht="21" thickBot="1" x14ac:dyDescent="0.25">
      <c r="B54" s="67"/>
      <c r="D54" s="48" t="s">
        <v>13</v>
      </c>
      <c r="E54" s="86" t="s">
        <v>67</v>
      </c>
      <c r="F54" s="86" t="s">
        <v>68</v>
      </c>
      <c r="G54" s="48" t="s">
        <v>69</v>
      </c>
      <c r="H54" s="48"/>
      <c r="I54" s="48"/>
      <c r="J54" s="47"/>
    </row>
    <row r="55" spans="2:10" ht="24" thickBot="1" x14ac:dyDescent="0.25">
      <c r="B55" s="30"/>
      <c r="D55" s="32" t="s">
        <v>70</v>
      </c>
      <c r="E55" s="88">
        <f>E40</f>
        <v>0</v>
      </c>
      <c r="F55" s="89">
        <f>F40</f>
        <v>0</v>
      </c>
      <c r="G55" s="100">
        <f>G40</f>
        <v>0</v>
      </c>
      <c r="H55" s="54"/>
      <c r="I55" s="36"/>
      <c r="J55" s="47"/>
    </row>
    <row r="56" spans="2:10" ht="18.75" customHeight="1" x14ac:dyDescent="0.2">
      <c r="B56" s="30"/>
      <c r="D56" s="32"/>
      <c r="E56" s="89"/>
      <c r="F56" s="89"/>
      <c r="G56" s="89"/>
      <c r="I56" s="36"/>
      <c r="J56" s="47"/>
    </row>
    <row r="57" spans="2:10" ht="20.25" x14ac:dyDescent="0.2">
      <c r="B57" s="30"/>
      <c r="D57" s="32" t="s">
        <v>71</v>
      </c>
      <c r="E57" s="90">
        <f>$E$24+E55*$E$24</f>
        <v>33.396813999999992</v>
      </c>
      <c r="F57" s="90">
        <f t="shared" ref="F57:G57" si="1">$E$24+F55*$E$24</f>
        <v>33.396813999999992</v>
      </c>
      <c r="G57" s="90">
        <f t="shared" si="1"/>
        <v>33.396813999999992</v>
      </c>
      <c r="H57" s="53"/>
      <c r="I57" s="36"/>
      <c r="J57" s="47"/>
    </row>
    <row r="58" spans="2:10" ht="16.5" thickBot="1" x14ac:dyDescent="0.25">
      <c r="B58" s="30"/>
      <c r="C58" s="87">
        <v>0.18</v>
      </c>
      <c r="D58" s="92" t="s">
        <v>1</v>
      </c>
      <c r="E58" s="93">
        <f>$C$58*E57</f>
        <v>6.0114265199999988</v>
      </c>
      <c r="F58" s="93">
        <f>$C$58*F57</f>
        <v>6.0114265199999988</v>
      </c>
      <c r="G58" s="93">
        <f>$C$58*G57</f>
        <v>6.0114265199999988</v>
      </c>
      <c r="I58" s="36"/>
      <c r="J58" s="47"/>
    </row>
    <row r="59" spans="2:10" ht="24" customHeight="1" thickTop="1" thickBot="1" x14ac:dyDescent="0.25">
      <c r="B59" s="30"/>
      <c r="D59" s="32" t="s">
        <v>72</v>
      </c>
      <c r="E59" s="90">
        <f>SUM(E57:E58)</f>
        <v>39.408240519999993</v>
      </c>
      <c r="F59" s="90">
        <f t="shared" ref="F59:G59" si="2">SUM(F57:F58)</f>
        <v>39.408240519999993</v>
      </c>
      <c r="G59" s="91">
        <f t="shared" si="2"/>
        <v>39.408240519999993</v>
      </c>
      <c r="I59" s="36"/>
      <c r="J59" s="47"/>
    </row>
    <row r="60" spans="2:10" x14ac:dyDescent="0.2">
      <c r="B60" s="30"/>
      <c r="D60" s="37"/>
      <c r="E60" s="38"/>
      <c r="F60" s="38"/>
      <c r="G60" s="38"/>
      <c r="H60" s="38"/>
      <c r="I60" s="39"/>
      <c r="J60" s="47"/>
    </row>
    <row r="61" spans="2:10" ht="10.5" customHeight="1" x14ac:dyDescent="0.2">
      <c r="B61" s="46"/>
      <c r="C61" s="35"/>
      <c r="D61" s="35"/>
      <c r="E61" s="35"/>
      <c r="F61" s="49"/>
      <c r="G61" s="49"/>
      <c r="H61" s="49"/>
      <c r="I61" s="49"/>
      <c r="J61" s="47"/>
    </row>
    <row r="62" spans="2:10" ht="10.5" customHeight="1" x14ac:dyDescent="0.2">
      <c r="B62" s="46"/>
      <c r="C62" s="35"/>
      <c r="D62" s="35"/>
      <c r="E62" s="35"/>
      <c r="F62" s="35"/>
      <c r="G62" s="35"/>
      <c r="H62" s="35"/>
      <c r="I62" s="35"/>
      <c r="J62" s="47"/>
    </row>
    <row r="63" spans="2:10" ht="10.5" customHeight="1" x14ac:dyDescent="0.2">
      <c r="B63" s="46"/>
      <c r="C63" s="35"/>
      <c r="D63" s="35"/>
      <c r="E63" s="35"/>
      <c r="F63" s="35"/>
      <c r="G63" s="35"/>
      <c r="H63" s="35"/>
      <c r="I63" s="35"/>
      <c r="J63" s="47"/>
    </row>
    <row r="64" spans="2:10" ht="26.25" customHeight="1" x14ac:dyDescent="0.2">
      <c r="B64" s="46"/>
      <c r="C64" s="35"/>
      <c r="D64" s="35"/>
      <c r="E64" s="35" t="s">
        <v>41</v>
      </c>
      <c r="F64" s="35" t="s">
        <v>41</v>
      </c>
      <c r="G64" s="35"/>
      <c r="H64" s="35"/>
      <c r="I64" s="35"/>
      <c r="J64" s="47"/>
    </row>
    <row r="65" spans="2:10" ht="36" customHeight="1" x14ac:dyDescent="0.2">
      <c r="B65" s="46"/>
      <c r="E65" s="40" t="s">
        <v>36</v>
      </c>
      <c r="F65" s="40" t="s">
        <v>37</v>
      </c>
      <c r="G65" s="40" t="s">
        <v>38</v>
      </c>
      <c r="H65" s="94"/>
      <c r="J65" s="47"/>
    </row>
    <row r="66" spans="2:10" ht="24.75" customHeight="1" x14ac:dyDescent="0.25">
      <c r="B66" s="46"/>
      <c r="C66" s="35"/>
      <c r="D66" s="35"/>
      <c r="F66" s="55" t="s">
        <v>34</v>
      </c>
      <c r="G66" s="55"/>
      <c r="H66" s="55"/>
      <c r="J66" s="47"/>
    </row>
    <row r="67" spans="2:10" ht="55.5" customHeight="1" x14ac:dyDescent="0.2">
      <c r="B67" s="46"/>
      <c r="C67" s="129" t="s">
        <v>35</v>
      </c>
      <c r="D67" s="129"/>
      <c r="E67" s="129"/>
      <c r="F67" s="129"/>
      <c r="G67" s="129"/>
      <c r="H67" s="129"/>
      <c r="I67" s="129"/>
      <c r="J67" s="96"/>
    </row>
    <row r="68" spans="2:10" ht="52.5" customHeight="1" x14ac:dyDescent="0.2">
      <c r="B68" s="30"/>
      <c r="E68" s="35" t="s">
        <v>41</v>
      </c>
      <c r="F68" s="35" t="s">
        <v>41</v>
      </c>
      <c r="G68" s="35"/>
      <c r="H68" s="35"/>
      <c r="J68" s="34"/>
    </row>
    <row r="69" spans="2:10" ht="16.5" thickBot="1" x14ac:dyDescent="0.25">
      <c r="B69" s="27"/>
      <c r="C69" s="31"/>
      <c r="D69" s="31"/>
      <c r="E69" s="51" t="s">
        <v>36</v>
      </c>
      <c r="F69" s="51" t="s">
        <v>39</v>
      </c>
      <c r="G69" s="51" t="s">
        <v>40</v>
      </c>
      <c r="H69" s="95"/>
      <c r="I69" s="95"/>
      <c r="J69" s="50"/>
    </row>
  </sheetData>
  <sheetProtection algorithmName="SHA-512" hashValue="N764udRep1LZP6R33zvELOX1wfViHlnLn9GoGLwNLiwXIABpWsS30TH84uxE3I2nPAS2pCknZKb5z4CCop2Gvw==" saltValue="KCub4SFSWeVkZhb91L3wCQ==" spinCount="100000" sheet="1" objects="1" scenarios="1"/>
  <mergeCells count="37">
    <mergeCell ref="C67:I67"/>
    <mergeCell ref="I32:J32"/>
    <mergeCell ref="B52:J52"/>
    <mergeCell ref="B6:J6"/>
    <mergeCell ref="B9:J9"/>
    <mergeCell ref="B12:J12"/>
    <mergeCell ref="B31:J31"/>
    <mergeCell ref="B24:D24"/>
    <mergeCell ref="B29:J29"/>
    <mergeCell ref="F14:J14"/>
    <mergeCell ref="F17:J17"/>
    <mergeCell ref="F18:J18"/>
    <mergeCell ref="F19:J19"/>
    <mergeCell ref="F20:J20"/>
    <mergeCell ref="F21:J21"/>
    <mergeCell ref="F22:J22"/>
    <mergeCell ref="I39:J39"/>
    <mergeCell ref="I40:J40"/>
    <mergeCell ref="C14:C15"/>
    <mergeCell ref="B51:J51"/>
    <mergeCell ref="B50:J50"/>
    <mergeCell ref="B13:B15"/>
    <mergeCell ref="B17:B23"/>
    <mergeCell ref="C40:D40"/>
    <mergeCell ref="F13:J13"/>
    <mergeCell ref="I37:J37"/>
    <mergeCell ref="I38:J38"/>
    <mergeCell ref="F23:J23"/>
    <mergeCell ref="C37:D37"/>
    <mergeCell ref="I34:J34"/>
    <mergeCell ref="I35:J35"/>
    <mergeCell ref="I36:J36"/>
    <mergeCell ref="G35:G36"/>
    <mergeCell ref="E37:F37"/>
    <mergeCell ref="E38:F38"/>
    <mergeCell ref="E39:F39"/>
    <mergeCell ref="H35:H36"/>
  </mergeCells>
  <dataValidations xWindow="406" yWindow="420" count="1">
    <dataValidation type="decimal" operator="greaterThanOrEqual" allowBlank="1" showInputMessage="1" showErrorMessage="1" sqref="F35:F36 G35 E35:E39 G37:G39">
      <formula1>0</formula1>
    </dataValidation>
  </dataValidations>
  <pageMargins left="0.23622047244094491" right="0.23622047244094491" top="0.74803149606299213" bottom="0.74803149606299213" header="0.31496062992125984" footer="0.31496062992125984"/>
  <pageSetup paperSize="9" scale="71" fitToHeight="0" orientation="landscape" r:id="rId1"/>
  <headerFooter>
    <oddHeader>&amp;C&amp;G
מדינת ישראל
המשרד לבטחון פנים</oddHeader>
  </headerFooter>
  <rowBreaks count="3" manualBreakCount="3">
    <brk id="10" max="10" man="1"/>
    <brk id="26" max="10" man="1"/>
    <brk id="43" max="10" man="1"/>
  </rowBreaks>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נספח הצעת מחיר לפרסום</vt:lpstr>
      <vt:lpstr>'נספח הצעת מחיר לפרסום'!WPrint_Area_W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Itamar Yakir</dc:creator>
  <cp:lastModifiedBy>Amir Zuri</cp:lastModifiedBy>
  <cp:lastPrinted>2013-07-23T10:32:48Z</cp:lastPrinted>
  <dcterms:created xsi:type="dcterms:W3CDTF">2012-10-09T11:25:01Z</dcterms:created>
  <dcterms:modified xsi:type="dcterms:W3CDTF">2013-09-17T13:48:42Z</dcterms:modified>
</cp:coreProperties>
</file>